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7950" firstSheet="3" activeTab="8"/>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 7" sheetId="7" r:id="rId7"/>
    <sheet name="Приложение 8" sheetId="8" r:id="rId8"/>
    <sheet name="Приложение 9" sheetId="9" r:id="rId9"/>
  </sheets>
  <definedNames>
    <definedName name="_xlnm.Print_Area" localSheetId="6">'прилож 7'!$A$1:$I$110</definedName>
    <definedName name="_xlnm.Print_Area" localSheetId="0">'Приложение 1'!$A$1:$E$21</definedName>
    <definedName name="_xlnm.Print_Area" localSheetId="1">'Приложение 2'!$A$1:$C$63</definedName>
    <definedName name="_xlnm.Print_Area" localSheetId="3">'Приложение 4'!$A$1:$M$128</definedName>
    <definedName name="_xlnm.Print_Area" localSheetId="5">'Приложение 6'!$A$1:$J$110</definedName>
  </definedNames>
  <calcPr fullCalcOnLoad="1"/>
</workbook>
</file>

<file path=xl/sharedStrings.xml><?xml version="1.0" encoding="utf-8"?>
<sst xmlns="http://schemas.openxmlformats.org/spreadsheetml/2006/main" count="2566" uniqueCount="534">
  <si>
    <t>Межбюджетные трансферты на компенсацию выпадающих доходов организаций жилищно-коммунального комплекса края,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t>
  </si>
  <si>
    <t>807 2 02 04 999 10 0003 151</t>
  </si>
  <si>
    <t>807 2 02 04 999 10 0007 151</t>
  </si>
  <si>
    <t>807 2 02 04 999 10 0008 151</t>
  </si>
  <si>
    <t>Межбюджетные трансферты на выполнение государственных полномочий по составлению протоколов об административных правонарушениях</t>
  </si>
  <si>
    <t>807 2 02 04 999 10 0009 151</t>
  </si>
  <si>
    <t>Межбюджетные трансферты на выплату, обеспечивающую уровень заработной платы работников бюджетной сферы не ниже размера минимальной заработной платы, установленной в Кежемском районе</t>
  </si>
  <si>
    <t>807 2 02 04 999 10 0012 151</t>
  </si>
  <si>
    <t>807 2 02 04 999 10 0013 151</t>
  </si>
  <si>
    <t>807 2 02 04 999 10 0018 151</t>
  </si>
  <si>
    <t>Межбюджетные трансферты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t>
  </si>
  <si>
    <t>807 2 02 04 999 10 0019 151</t>
  </si>
  <si>
    <t>807 2 02 04 999 10 0021 151</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</si>
  <si>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</si>
  <si>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807 2 02 04 999 10 0022 151</t>
  </si>
  <si>
    <t>Межбюджетные трансферты на частичное финансирование (возмещение) расходов на повышение размеров оплаты труда работников бюджетной сферы, за исключением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на 2012 г.</t>
  </si>
  <si>
    <t>807 2 02 04 999 10 0023 151</t>
  </si>
  <si>
    <t>Межбюджетные трансферты (резервные фонды исполнительных органов государственной власти субъектов Российской Федерации)</t>
  </si>
  <si>
    <t>807 2 02 04 999 10 0024 151</t>
  </si>
  <si>
    <t>807 2 02 04 999 10 0025 151</t>
  </si>
  <si>
    <t>807 2 02 04 999 10 0026 151</t>
  </si>
  <si>
    <t>807 2 02 04 999 10 0027 151</t>
  </si>
  <si>
    <t>Межбюджетные трансферты на частичное финансирование (возмещение) расходов на введение новых систем оплаты труда</t>
  </si>
  <si>
    <t>807 2 02 04 999 10 0029 151</t>
  </si>
  <si>
    <t>Межбюджетные трансферты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в 2012 году произведено увеличение фондов оплаты труда, связанное с введением новых систем оплаты труда без проведения конкурсного отбора</t>
  </si>
  <si>
    <t>807 2 02 04 999 10 0030 151</t>
  </si>
  <si>
    <t>Межбюджетные трансферты на дополнительное повышение с 1 октября 2012 года размеров оплаты труда глав муниципальных образований городских (сельских) поселений</t>
  </si>
  <si>
    <t>807 2 02 04 999 10 0035 151</t>
  </si>
  <si>
    <t>Межбюджетные трансферты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</si>
  <si>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807 2 02 04 999 10 0036 151</t>
  </si>
  <si>
    <t>Межбюджетные трансферты на государственную поддержку действующих и вновь создаваемых спортивных клубов по месту жительства граждан</t>
  </si>
  <si>
    <t>807 2 02 04 999 10 0040 151</t>
  </si>
  <si>
    <t>807 2 07 05 000 10 0000 180</t>
  </si>
  <si>
    <t xml:space="preserve">Прочие безвозмездные поступления в бюджеты поселений </t>
  </si>
  <si>
    <t>Увеличение прочих остатков денежных средств бюджетов поселений</t>
  </si>
  <si>
    <t>Уменьшение прочих остатков денежных средств бюджетов поселений</t>
  </si>
  <si>
    <t>Финансовое управление администрации Кежемского района</t>
  </si>
  <si>
    <t>900 1 17 01 050 10 0000 180</t>
  </si>
  <si>
    <t>900 2 08 05 000 10 0000 180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</si>
  <si>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</si>
  <si>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Приложение № 3</t>
  </si>
  <si>
    <t xml:space="preserve">Главные администраторы </t>
  </si>
  <si>
    <t>код администратора</t>
  </si>
  <si>
    <t>код бюджетной классификации</t>
  </si>
  <si>
    <t>наименование кода бюджетной классификации</t>
  </si>
  <si>
    <t>807</t>
  </si>
  <si>
    <t>01  10 50 201 10 0000 510</t>
  </si>
  <si>
    <t>01  10 50 201 10 0000 610</t>
  </si>
  <si>
    <t>Уменьшение  прочих остатков денежных средств бюджетов поселений</t>
  </si>
  <si>
    <t xml:space="preserve">                                                              Приложение №5</t>
  </si>
  <si>
    <t xml:space="preserve">                                                              "О  бюджете Недокурского сельсовета на 2014 год и плановый период 2015-2016 годов"</t>
  </si>
  <si>
    <t>Распределение расходов  бюджета сельсовета по разделам,подразделам классификации расходов бюджетов Российской Федерации на 2014 год и плановый период 2015-2016 годов</t>
  </si>
  <si>
    <t>Рз</t>
  </si>
  <si>
    <t>ПРз</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</si>
  <si>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</si>
  <si>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</si>
  <si>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</si>
  <si>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Судебная система</t>
  </si>
  <si>
    <t>Обеспечение деятельности финансовых, налоговых и таможенных органов и органов финансового (финансового-бюджетного) надзора</t>
  </si>
  <si>
    <t>06</t>
  </si>
  <si>
    <t>Резервные фонды</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</si>
  <si>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</si>
  <si>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</si>
  <si>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Транспорт</t>
  </si>
  <si>
    <t>Коммунальное хозяйство</t>
  </si>
  <si>
    <t>Другие вопросы в области жилищно-коммунального хозяйства</t>
  </si>
  <si>
    <t>Образование</t>
  </si>
  <si>
    <t>07</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</si>
  <si>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</si>
  <si>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</si>
  <si>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</si>
  <si>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</si>
  <si>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кинематография </t>
  </si>
  <si>
    <t>Другие вопросы в области культуры, кинематографии и средств массовой информации</t>
  </si>
  <si>
    <t>Здравоохранене</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</si>
  <si>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</si>
  <si>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</si>
  <si>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</si>
  <si>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</si>
  <si>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</si>
  <si>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</si>
  <si>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</si>
  <si>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</si>
  <si>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Обслуживание внутреннего государственного и муниципального долга</t>
  </si>
  <si>
    <t>Процентные платежи по долговым обязательствам</t>
  </si>
  <si>
    <t>Межбюджетные трансферты общего характера бюджетам субъектов Российской Федерации и муниципальных образований</t>
  </si>
  <si>
    <t>14</t>
  </si>
  <si>
    <t>Дотации бюджетам субъектов Российской Федерации и муниципальных образований</t>
  </si>
  <si>
    <t>Иные дотации</t>
  </si>
  <si>
    <t>ИТОГО</t>
  </si>
  <si>
    <t>Муниципальная программа «Развитие культуры  муниципального образования Недокурский сельсовет»    на 2014-2016 годы</t>
  </si>
  <si>
    <t>Обеспечение деятельности оказание услуг подведомственных учреждений в рамках подпрограммы «Создание условий для организации досуга и обеспечения жителей сельсовета услугами организаций культуры» муниципальной программы «Развитие культуры  муниципального образования Недокурский сельсовет»    на 2014-2016 годы</t>
  </si>
  <si>
    <t>Приложение № 9</t>
  </si>
  <si>
    <t>Наименование иных межбюджетных трансфертов</t>
  </si>
  <si>
    <t>Наименование разделов</t>
  </si>
  <si>
    <t>О1</t>
  </si>
  <si>
    <t>в  области утверждения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выдачи разрешений на строительство, разрешений на ввод объектов в эксплуатацию, утверждения местных нормативов градостроительного проектирования поселений, резервирования и изъятия, в том числе путем выкупа, земельных участков в границах поселения для муниципальных нужд, осуществления земельного контроля за использованием земель поселения градостроительной деятельности</t>
  </si>
  <si>
    <t>Дотация</t>
  </si>
  <si>
    <t>по организации исполнения бюджета поселения и контроля за исполнением данного бюджета</t>
  </si>
  <si>
    <t>ВСЕГО за счет дотации</t>
  </si>
  <si>
    <t xml:space="preserve">к решению Недокурского сельского Совета депутатов  </t>
  </si>
  <si>
    <t>Доходы  бюджета сельсовета на 2014 год и плановый период 2015-2016 годов</t>
  </si>
  <si>
    <t xml:space="preserve"> </t>
  </si>
  <si>
    <t>тыс.руб.</t>
  </si>
  <si>
    <t>№</t>
  </si>
  <si>
    <t>Код бюджетной классификации</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</si>
  <si>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</si>
  <si>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Всего доходы  бюджета сельсовета на 2014 год</t>
  </si>
  <si>
    <t>Всего доходы  бюджета сельсовета на 2015 год</t>
  </si>
  <si>
    <t>Всего доходы  бюджета сельсовета на 2016 год</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</si>
  <si>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</si>
  <si>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</si>
  <si>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</si>
  <si>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</si>
  <si>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</si>
  <si>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</si>
  <si>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управления,относящихся к  доходам бюджетов</t>
  </si>
  <si>
    <t>000</t>
  </si>
  <si>
    <t>0000</t>
  </si>
  <si>
    <t>НАЛОГОВЫЕ И НЕНАЛОГОВЫЕ ДОХОДЫ</t>
  </si>
  <si>
    <t>1</t>
  </si>
  <si>
    <t xml:space="preserve">НАЛОГИ НА ПРИБЫЛЬ, ДОХОДЫ </t>
  </si>
  <si>
    <t>182</t>
  </si>
  <si>
    <t>110</t>
  </si>
  <si>
    <t>Налог на прибыль организаций</t>
  </si>
  <si>
    <t>010</t>
  </si>
  <si>
    <t xml:space="preserve">Налог на прибыль организаций, зачисляемый в бюджеты бюджетной системы Российской Федерации по соответствующим ставкам </t>
  </si>
  <si>
    <t>012</t>
  </si>
  <si>
    <t>Налог на прибыль организаций, зачисляемый в бюджеты субъектов Российской Федерации</t>
  </si>
  <si>
    <t xml:space="preserve">Налог на доходы физических лиц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</si>
  <si>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</si>
  <si>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</si>
  <si>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</si>
  <si>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</si>
  <si>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</si>
  <si>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</si>
  <si>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</si>
  <si>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022</t>
  </si>
  <si>
    <t xml:space="preserve">Акцизы на автомобильный бензин,производимый на территории РФ </t>
  </si>
  <si>
    <t>30</t>
  </si>
  <si>
    <t xml:space="preserve">Доходы от оплаты акцизов на дизельное топливо , подлежащие распростанению  между бюджетами субъектов РФ и местными бюджетами с учетом установленных дифферинцированных нормативов отчислений в местные бюджеты </t>
  </si>
  <si>
    <t>40</t>
  </si>
  <si>
    <t xml:space="preserve">Доходы от оплаты акцизов на моторные масла для дизельных и карбюраторных двигателей  , подлежащие распростанению  между бюджетами субъектов РФ и местными бюджетами с учетом установленных дифферинцированных нормативов отчислений в местные бюджеты </t>
  </si>
  <si>
    <t>50</t>
  </si>
  <si>
    <t xml:space="preserve">Доходы от оплаты акцизов на автомобильный бензин , подлежащие распростанению  между бюджетами субъектов РФ и местными бюджетами с учетом установленных дифферинцированных нормативов отчислений в местные бюджеты </t>
  </si>
  <si>
    <t>60</t>
  </si>
  <si>
    <t xml:space="preserve">Доходы от оплаты акцизов напрямогонный бензин, подлежащие распростанению  между бюджетами субъектов РФ и местными бюджетами с учетом установленных дифферинцированных нормативов отчислений в местные бюджеты </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</si>
  <si>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</si>
  <si>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</si>
  <si>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</si>
  <si>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</si>
  <si>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</si>
  <si>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НАЛОГИ НА ИМУЩЕСТВО</t>
  </si>
  <si>
    <t>Налог на имущество физических лиц</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</si>
  <si>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</si>
  <si>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</si>
  <si>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013</t>
  </si>
  <si>
    <t>Земельный налог, взимаемый по ставкам, установленным в соответствии с подпунктом 2 пункта 1 статьи 394 Налогового кодекса Российской Федерации</t>
  </si>
  <si>
    <t>023</t>
  </si>
  <si>
    <t>ГОСУДАРСТВЕННАЯ ПОШЛИНА, СБОРЫ</t>
  </si>
  <si>
    <t>Государственная пошлина по делам, рассматриваемым в судах общей юрисдикции, мировыми судьями</t>
  </si>
  <si>
    <t>900</t>
  </si>
  <si>
    <t>150</t>
  </si>
  <si>
    <t>Государственная пошлина за выдачу разрешения на установку рекламной конструкции</t>
  </si>
  <si>
    <t>ДОХОДЫ ОТ ИСПОЛЬЗОВАНИЯ ИМУЩЕСТВА, НАХОДЯЩЕГОСЯ В ГОСУДАРСТВЕННОЙ И  МУНИЦИПАЛЬНОЙ СОБСТВЕННОСТИ</t>
  </si>
  <si>
    <t>903</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</si>
  <si>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 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</si>
  <si>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</si>
  <si>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 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</si>
  <si>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</si>
  <si>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</si>
  <si>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015</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</si>
  <si>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</si>
  <si>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</si>
  <si>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045</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</si>
  <si>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</si>
  <si>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12</t>
  </si>
  <si>
    <t>ПЛАТЕЖИ ПРИ ПОЛЬЗОВАНИИ ПРИРОДНЫМИ РЕСУРСАМИ</t>
  </si>
  <si>
    <t>048</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</si>
  <si>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</si>
  <si>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</si>
  <si>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</si>
  <si>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</si>
  <si>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</si>
  <si>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</si>
  <si>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130</t>
  </si>
  <si>
    <t xml:space="preserve">Доходы от оказания платных услуг (работ) </t>
  </si>
  <si>
    <t>990</t>
  </si>
  <si>
    <t>Прочие доходы от оказания платных услуг (работ)</t>
  </si>
  <si>
    <t>902</t>
  </si>
  <si>
    <t>995</t>
  </si>
  <si>
    <t>Прочие доходы от оказания платных услуг (работ) получателями средств бюджетов муниципальных районов</t>
  </si>
  <si>
    <t>906</t>
  </si>
  <si>
    <t xml:space="preserve">ДОХОДЫ ОТ ПРОДАЖИ МАТЕРИАЛЬНЫХ И НЕМАТЕРИАЛЬНЫХ АКТИВОВ </t>
  </si>
  <si>
    <t>410</t>
  </si>
  <si>
    <t>Доходы от реализации  имущества, находящегося в государственной и  муниципальной собственности ( за исключением имущества автономных учреждений, а также имущества государственных и муниципальных унитарных предприятий, в том числе казенных)</t>
  </si>
  <si>
    <t>116</t>
  </si>
  <si>
    <t>033</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</si>
  <si>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</si>
  <si>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t>
  </si>
  <si>
    <t>430</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</si>
  <si>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</si>
  <si>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 xml:space="preserve">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 </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</si>
  <si>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</si>
  <si>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</si>
  <si>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ШТРАФЫ, САНКЦИИ, ВОЗМЕЩЕНИЕ УЩЕРБА</t>
  </si>
  <si>
    <t>140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</si>
  <si>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</si>
  <si>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133,134, 135, 135.1 Налогового кодекса Российской Федерации</t>
  </si>
  <si>
    <t>Денежные взыскания (штрафы) за административные правонарушения в области  налогах и сборах,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</si>
  <si>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</si>
  <si>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</si>
  <si>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Денежные взыскания (штрафов) за административные правонарушения в области государственногорегулирования производства и оборота этилового спирта,алкогольной,спиртосодержащей и табачной продукции</t>
  </si>
  <si>
    <t>25</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</si>
  <si>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</si>
  <si>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060</t>
  </si>
  <si>
    <t xml:space="preserve">Денежные взыскания  (штрафы) за нарушение земельного  законодательства </t>
  </si>
  <si>
    <t>27</t>
  </si>
  <si>
    <t>Денежные взыскания  (штрафы) за нарушение Федерального закона " О пожарной безопасности"</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</si>
  <si>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</si>
  <si>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</si>
  <si>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32</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</si>
  <si>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</si>
  <si>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Денежные взыскания  (штрафы) за административные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</si>
  <si>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</si>
  <si>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014</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</si>
  <si>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</si>
  <si>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t>
  </si>
  <si>
    <t>41</t>
  </si>
  <si>
    <t>Денежные взыскания (штрафы) за нарушение законодательства Российской Федерации об электроэнергетике</t>
  </si>
  <si>
    <t>43</t>
  </si>
  <si>
    <t>Денежные взыскания (штрафы) за нарушение законодательства Российской Федерации об административных  (миграц)правонарушениях, предусмотренные статьей 20.25 Кодекса Российской Федерации об административных правонарушениях</t>
  </si>
  <si>
    <t>90</t>
  </si>
  <si>
    <t>Прочие поступления от денежных взысканий (штрафов) и иных сумм в возмещение ущерба</t>
  </si>
  <si>
    <t>050</t>
  </si>
  <si>
    <t>Прочие поступления от денежных взысканий (штрафов) и иных сумм в возмещение ущерба, зачисляемые  в бюджеты муниципальных районов</t>
  </si>
  <si>
    <t>17</t>
  </si>
  <si>
    <t>ПРОЧИЕ НЕНАЛОГОВЫЕ ДОХОДЫ</t>
  </si>
  <si>
    <t>180</t>
  </si>
  <si>
    <t xml:space="preserve">Прочие неналоговые доходы </t>
  </si>
  <si>
    <t>Прочие неналоговые доходы  бюджетов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</si>
  <si>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</si>
  <si>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</si>
  <si>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</si>
  <si>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</si>
  <si>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поселений на выравнивание уровня бюджетной обеспеченности (РФФП)</t>
  </si>
  <si>
    <t>003</t>
  </si>
  <si>
    <t xml:space="preserve">Дотации на поддержку мер по обеспечению сбалансированности бюджетов муниципальных образований   на 2014 год и плановый период 2015-2016 годов  </t>
  </si>
  <si>
    <t xml:space="preserve">Дотации на поддержку мер по обеспечению сбалансированности бюджетов муниципальных образований  на 2014 год и плановый период 2015-2016 годов  </t>
  </si>
  <si>
    <t>Субсидии бюджетам субъектов Российской  Федерации и муниципальных образований ( межбюджетные субсидии )</t>
  </si>
  <si>
    <t>999</t>
  </si>
  <si>
    <t>Прочие субсидии</t>
  </si>
  <si>
    <t>Прочие субсидии бюджетам муниципальных районов</t>
  </si>
  <si>
    <t>Субвенции бюджетам субъектов Российской Федерации и муниципальных образований</t>
  </si>
  <si>
    <t>001</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</si>
  <si>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</si>
  <si>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007</t>
  </si>
  <si>
    <t>Субвенции бюджетам на составление(изменение и дополнение)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</si>
  <si>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составление(изменение и дополнение) списков кандидатов в присяжные заседатели федеральных судов общей юрисдикции в Российской Федерации</t>
  </si>
  <si>
    <t>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</si>
  <si>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 xml:space="preserve">Субвенции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на 2014 год и плановый период 2015 - 2016 годов </t>
  </si>
  <si>
    <t>021</t>
  </si>
  <si>
    <t>Субвенции бюджетам муниципальных образований на ежемесячное денежное вознаграждение за классное руководство</t>
  </si>
  <si>
    <t>1000</t>
  </si>
  <si>
    <t>Субвенции бюджетам муниципальных районов на ежемесячное денежное вознаграждение за классное руководство</t>
  </si>
  <si>
    <t xml:space="preserve">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 </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</si>
  <si>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</si>
  <si>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0008</t>
  </si>
  <si>
    <t>Иные межбюджетные трансферты на реализацию Закона края от 23 апреля 2009 года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 годов</t>
  </si>
  <si>
    <t>024</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</si>
  <si>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</si>
  <si>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029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</si>
  <si>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на 2014 год и плановый период 2015-2016 годов</t>
  </si>
  <si>
    <t>119</t>
  </si>
  <si>
    <t>субвенции на реализацию Закона края от 24 декабря 2009 года №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</si>
  <si>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8000</t>
  </si>
  <si>
    <t>Субвенции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на 2014 год и плановый период 2015-2016 годов</t>
  </si>
  <si>
    <t>9000</t>
  </si>
  <si>
    <t xml:space="preserve">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</si>
  <si>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</si>
  <si>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Прочие межбюджетные трансферты, передаваемые бюджетам </t>
  </si>
  <si>
    <t>Прочие межбюджетные трансферты, передаваемые бюджетам  муниципальных районов</t>
  </si>
  <si>
    <t>ВСЕГО ДОХОДОВ</t>
  </si>
  <si>
    <t>Приложение № 4</t>
  </si>
  <si>
    <t>Иные межбюджетные трансферты, выделяемые из бюджета поселения в районный бюджет направляемые на финансирование расходов по передаваемым администрацией поселения осуществления части полномочий администрации Кежемского района</t>
  </si>
  <si>
    <t>налог на имущество физических лиц , взымаемый про ставкам , применяемым к объектам налогообложения , расположенным в границах поселений</t>
  </si>
  <si>
    <t>Земельный налог, взимаемый по ставкам, установленным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</si>
  <si>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</si>
  <si>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</si>
  <si>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и плановый период 2015-2016 г"</t>
  </si>
  <si>
    <t xml:space="preserve">          Источники внутреннего  финансирования дефицита</t>
  </si>
  <si>
    <t xml:space="preserve"> тыс. руб.</t>
  </si>
  <si>
    <t>№ строки</t>
  </si>
  <si>
    <t>Наименование показателя</t>
  </si>
  <si>
    <t>01</t>
  </si>
  <si>
    <t>02</t>
  </si>
  <si>
    <t>10</t>
  </si>
  <si>
    <t>05</t>
  </si>
  <si>
    <t>09</t>
  </si>
  <si>
    <t>08</t>
  </si>
  <si>
    <t>04</t>
  </si>
  <si>
    <t>03</t>
  </si>
  <si>
    <t>Общегосударственные вопросы</t>
  </si>
  <si>
    <t>Глава муниципального образования</t>
  </si>
  <si>
    <t>Межбюджетные трансферты</t>
  </si>
  <si>
    <t>Культура, кинематография и средства массовой информации</t>
  </si>
  <si>
    <t>Культура</t>
  </si>
  <si>
    <t>Жилищно-коммунальное хозяйство</t>
  </si>
  <si>
    <t>11</t>
  </si>
  <si>
    <t>13</t>
  </si>
  <si>
    <t>Национальная безопасность и правоохранительная деятельность</t>
  </si>
  <si>
    <t>Благоустройство</t>
  </si>
  <si>
    <t>Иные межбюджетные трансферты</t>
  </si>
  <si>
    <t>Приложение № 6</t>
  </si>
  <si>
    <t>240</t>
  </si>
  <si>
    <t>Резервный фонд</t>
  </si>
  <si>
    <t>540</t>
  </si>
  <si>
    <t>01 1 0061</t>
  </si>
  <si>
    <t>01 2 0061</t>
  </si>
  <si>
    <t>610</t>
  </si>
  <si>
    <t>120</t>
  </si>
  <si>
    <t>850</t>
  </si>
  <si>
    <t>810</t>
  </si>
  <si>
    <t>Непрограммные расходы</t>
  </si>
  <si>
    <t>100</t>
  </si>
  <si>
    <t>200</t>
  </si>
  <si>
    <t>01 0 0000</t>
  </si>
  <si>
    <t>01 1 0000</t>
  </si>
  <si>
    <t>Код ведомства</t>
  </si>
  <si>
    <t>Раздел</t>
  </si>
  <si>
    <t>Подраздел</t>
  </si>
  <si>
    <t>Целевая статья</t>
  </si>
  <si>
    <t>Вид расходов</t>
  </si>
  <si>
    <t>Функционирование высшего должностного лица субъекта Российской Федерации и органа местного самоуправления</t>
  </si>
  <si>
    <t>Функционирование органов местного самоуправления</t>
  </si>
  <si>
    <t>Расходы на выплаты персоналу государственных (муниципальных) органов</t>
  </si>
  <si>
    <t xml:space="preserve">Функционирование Правительства Российской Федерации, высших органов исполнительной власти и субъектов Российской Федерации, местных администраций </t>
  </si>
  <si>
    <t>Непрограмные расходы</t>
  </si>
  <si>
    <t>Руководство и управление в сфере управленческеих функций органов местного самоуправления в рамках непрограмных расходов органов местного самоуправления</t>
  </si>
  <si>
    <t>Расходы на выплаты персоналу в целях обеспечения выполнения функций государственнными (муниципальными) органами, казенными учреждениями, органами управления государственными внебюджетными фондами.</t>
  </si>
  <si>
    <t>Расходы на выплаты персоналугосударственных муниципальных  органов</t>
  </si>
  <si>
    <t>Закупка товаров, работ и услуг для государственных муниципальных нужд</t>
  </si>
  <si>
    <t>Иные закупки товаровт работ и услуг для государственных муниципальных нужд</t>
  </si>
  <si>
    <t>Иные бюджетные ассигнования</t>
  </si>
  <si>
    <t>800</t>
  </si>
  <si>
    <t>Уплата налогов, сборов и иных платежей</t>
  </si>
  <si>
    <t>Другие общегосударственные вопросы</t>
  </si>
  <si>
    <t>500</t>
  </si>
  <si>
    <t>01 2 0000</t>
  </si>
  <si>
    <t>600</t>
  </si>
  <si>
    <t>Предоставление субсидий бюджетным, автономным учреждениям и иным некомкрческим организациям</t>
  </si>
  <si>
    <t>Субсидии бюджетным учреждениям</t>
  </si>
  <si>
    <t xml:space="preserve">Субсии юридическим лицам (кромне некомерческих организаций), индивидуальным предпринимателям, физическим лицам </t>
  </si>
  <si>
    <t>Дорожное хозяйство (дорожные фонды)</t>
  </si>
  <si>
    <t>03 0 0000</t>
  </si>
  <si>
    <t>03 1 0000</t>
  </si>
  <si>
    <t>03 2 0000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</si>
  <si>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</si>
  <si>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</si>
  <si>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непрограмных расходов</t>
  </si>
  <si>
    <t>Физическая культура и спорт</t>
  </si>
  <si>
    <t>Массовый спорт</t>
  </si>
  <si>
    <t>02 0 0000</t>
  </si>
  <si>
    <t>04 0 0000</t>
  </si>
  <si>
    <t>04 1 0000</t>
  </si>
  <si>
    <t>тыс. рублей</t>
  </si>
  <si>
    <t>Наименование распорядителей, получателей и наименование показателей бюджетной классификации</t>
  </si>
  <si>
    <t>3</t>
  </si>
  <si>
    <t>4</t>
  </si>
  <si>
    <t>5</t>
  </si>
  <si>
    <t>6</t>
  </si>
  <si>
    <t>непрограмные расходы</t>
  </si>
  <si>
    <t>Резервные средства</t>
  </si>
  <si>
    <t>Межбюджетные трансфыерты из краевого и федерального бюджета и доли софинансирования в рамках непрограмных расходов</t>
  </si>
  <si>
    <t>Выполнение государственных полномочий по созданию и обеспечению деятельности административных комиссий, в рамках непрограмных мероприятий</t>
  </si>
  <si>
    <t>Защита населений и территорий от ЧС природного и техногенного характера ГО</t>
  </si>
  <si>
    <t>Прочие непрограмные мероприятия</t>
  </si>
  <si>
    <t>Расходы на выплаты персоналу государственных муниципальных  органов</t>
  </si>
  <si>
    <t>"О  бюджете Недокурского сельсовета на 2014 год и плановый период 2015-2016 годов"</t>
  </si>
  <si>
    <t>Администрация Недокурского сельсовета</t>
  </si>
  <si>
    <t>02 0 0061</t>
  </si>
  <si>
    <t>Распределение бюджетных ассигнований по целевым статьям (муниципальным программам Недокурского сельсовета и непрограммным направлениям деятельности), группам и подгруппам видов расходов, разделам, подразделам классификации расходов районного бюджета на  2014 год и плановый период  2015-2016 годов</t>
  </si>
  <si>
    <t>04 0  0000</t>
  </si>
  <si>
    <t>04 1  0000</t>
  </si>
  <si>
    <t>04 1  0021</t>
  </si>
  <si>
    <t>Иные межбюджетные трансферты, выделяемые из бюджета поселения в районный бюджет на реализацию решения Недокурского сельского Совета депутатов "О передаче осуществления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непрограмных расходов</t>
  </si>
  <si>
    <t>04 2 0000</t>
  </si>
  <si>
    <t>04 2 4101</t>
  </si>
  <si>
    <t>04 3 0000</t>
  </si>
  <si>
    <t>04 3 1011</t>
  </si>
  <si>
    <t>Резервные фонды местной администрации</t>
  </si>
  <si>
    <t>04 4 0000</t>
  </si>
  <si>
    <t>04 4 7514</t>
  </si>
  <si>
    <t>Межбюджетные трансферты из краевого и федерального бюджета и доли софинансирования в рамках непрограмных расходов</t>
  </si>
  <si>
    <t>04 4 5118</t>
  </si>
  <si>
    <t>Муниципальная программа «Улучшение жизнедеятельности населения муниципального образования Недокурский сельсовет» на 2014-2016 годы</t>
  </si>
  <si>
    <t>Подпрограмма: Обеспечение безопасности жизнедеятельности муниципального образования «Недокурский сельсовет» на 2014-2016 годы.</t>
  </si>
  <si>
    <t>Иные закупки товаров, работ и услуг для государственных муниципальных нужд</t>
  </si>
  <si>
    <t>03 3 0000</t>
  </si>
  <si>
    <t>03 2 7508</t>
  </si>
  <si>
    <t>Подпрограмма: "Развитие транспортной инфраструктуры муниципального образования Недокурский сельсовет" на 2014-2016 годы.</t>
  </si>
  <si>
    <t>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в рамках подпрограммы "Развитие транспортной инфраструктуры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</si>
  <si>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 xml:space="preserve">Субсидии юридическим лицам (кроме некомерческих организаций), индивидуальным предпринимателям, физическим лицам </t>
  </si>
  <si>
    <t>Подпрограмма "Благоустройство муниципального образования «Недокурский сельсовет» на 2014-2016 годы."</t>
  </si>
  <si>
    <t>03 3 4901</t>
  </si>
  <si>
    <t>Уличное освещение, в рамках подпрограммы "Благоустройство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</si>
  <si>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Организация и содержание мест захоронения в рамках подпрограммы подпрограммы "Благоустройство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</si>
  <si>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03 3 4904</t>
  </si>
  <si>
    <t>Подпрограмма «Создание условий для организации досуга и обеспечения жителей сельсовета услугами организаций культуры»</t>
  </si>
  <si>
    <t>Подпрограмма "Энергосбережение и повышение энергетической эффективности на территории муниципального образования Недокурский сельсовет" на 2014-2016 годы</t>
  </si>
  <si>
    <t>Софинансирование расходов по энергосбережению и повышению энергетической эффективности в рамках подпрограммы  "Энергосбережение и повышение энергетической эффективности на территории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</si>
  <si>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03 4 4932</t>
  </si>
  <si>
    <t>Национальная экономика</t>
  </si>
  <si>
    <t>Подпрограмма «Организация и развитие библиотечного обслуживания населения, обеспечение прав граждан на свободный  доступ к  информации»</t>
  </si>
  <si>
    <t xml:space="preserve">Муниципальная программа «Развитие культуры  муниципального образования Недокурский сельсовет»    на 2014-2016 годы
</t>
  </si>
  <si>
    <t xml:space="preserve">Обеспечение деятельности оказание услуг подведомственных учреждений в рамках подпрограммы «Создание условий для организации досуга и обеспечения жителей сельсовета услугами организаций культуры» муниципальной программы «Развитие культуры  муниципального образования Недокурский сельсовет»    на 2014-2016 годы
</t>
  </si>
  <si>
    <t>Предоставление субсидий бюджетным, автономным учреждениям и иным некомерческим организациям</t>
  </si>
  <si>
    <t>Муниципальная программа « Развитие физической культуры и спорта в  муниципальном образовании Недокурский сельсовет»  на 2014-2016 годы</t>
  </si>
  <si>
    <t>Обеспечение деятельности оказание услуг подведомственных учреждений в рамках муниципальной программы « Развитие физической культуры и спорта в  муниципальном образовании Недокурский сельсовет»  на 2014-2016 годы</t>
  </si>
  <si>
    <t>Обеспечение деятельности оказание услуг подведомственных учреждений в рамках подпрограммы «Организация и развитие библиотечного обслуживания населения, обеспечение прав граждан на свободный  доступ к  информации» муниципальной программы «Развитие культуры  муниципального образования Недокурский сельсовет»    на 2014-2016 годы</t>
  </si>
  <si>
    <t>Уплата прочих налогов, сборов и иных платежей</t>
  </si>
  <si>
    <t>Ведомственная структура расходов бюджета Недокурского сельсовета на 2014 г. и плановый период 2015-2016 годов</t>
  </si>
  <si>
    <t xml:space="preserve">Культура </t>
  </si>
  <si>
    <t>2014 год</t>
  </si>
  <si>
    <t>2015 год</t>
  </si>
  <si>
    <t>2016 год</t>
  </si>
  <si>
    <t>Софинансирование расходов на обеспечение мер пожарной безопасности в рамках подпрограммы "Обеспечение безопасности жизнедеятельности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</si>
  <si>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03 1 4931</t>
  </si>
  <si>
    <t>Софинансирование расходов по устройству минерализованных защитных противопожарных полос в рамках подпрограммы "Обеспечение безопасности жизнедеятельности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</si>
  <si>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Условно утвержденные расходы</t>
  </si>
  <si>
    <t>03 1 4934</t>
  </si>
  <si>
    <t>03 3 4914</t>
  </si>
  <si>
    <t>03 2 4935</t>
  </si>
  <si>
    <t>Очистка подъездных путей к свалке и захоронение твердых бытовых отходов  в рамках подпрограммы "Благоустройство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</si>
  <si>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Всего</t>
  </si>
  <si>
    <t>Софинасирование Содержание автомобильных дорог и инженерных сооружений на них в границах поселений в рамках подпрограммы "Развитие транспортной инфраструктуры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</si>
  <si>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Обеспечение деятельности оказание услуг подведомственных учреждений в рамках подпрограммы «Создание условий для организации досуга и обеспечения жителей сельсовета услугами организаций культуры» муниципальной программы «Развитие культуры  муниципального образования Недокурский сельсовет»  на 2014-2016 годы</t>
  </si>
  <si>
    <t>Софинасирование расходов на содержание автомобильных дорог и инженерных сооружений на них в границах поселений в рамках подпрограммы "Развитие транспортной инфраструктуры муниципального образования Недокурский сельсовет" на 2014-2016 годы муниципальной программы "Улучшение жизнедеятельности населения муниципального образования Недокурский сельсовет" на 2014-2016 годы</t>
  </si>
  <si>
    <t>Резервные фонды местной администрации в рамках непрограммных расходов</t>
  </si>
  <si>
    <t>00</t>
  </si>
  <si>
    <t>Резервные фонды местной администрации, в рамках непрограммных расходов</t>
  </si>
  <si>
    <t>Приложение № 7</t>
  </si>
  <si>
    <t>Распределение бюджетных ассигнований по разделам, подразделам, целевым статьям (муниципальным программам Недокурского сельсовета и непрограммным направлениям деятельности), группам и подгруппам видов расходов классификации расходов районного бюджета на 2014 год и плановый период 2015-2016 годов</t>
  </si>
  <si>
    <t>03 4 0000</t>
  </si>
  <si>
    <t>Приложение № 8</t>
  </si>
  <si>
    <t>Приложение №1</t>
  </si>
  <si>
    <t xml:space="preserve">"О бюджете Недокурского сельсовета на 2014 год </t>
  </si>
  <si>
    <r>
      <t>и плановый период 2015-2016 г</t>
    </r>
    <r>
      <rPr>
        <sz val="12"/>
        <color indexed="8"/>
        <rFont val="Times New Roman"/>
        <family val="1"/>
      </rPr>
      <t>"</t>
    </r>
  </si>
  <si>
    <t xml:space="preserve">  бюджета   сельсовета  на 2014 год и плановый период 2015-2016 годов</t>
  </si>
  <si>
    <t xml:space="preserve">                                                                 </t>
  </si>
  <si>
    <t xml:space="preserve">            код</t>
  </si>
  <si>
    <t>Наименование кода группы, подгруппы, статьи, вида источника финансирования бюджета</t>
  </si>
  <si>
    <t>сумма</t>
  </si>
  <si>
    <t>807 0 10 50 201 10 1000 000</t>
  </si>
  <si>
    <t>Остатки средств бюджета</t>
  </si>
  <si>
    <t>807 0 10 50 201 10 1000 510</t>
  </si>
  <si>
    <t>Увеличение остатков средств бюджета</t>
  </si>
  <si>
    <t>Увеличение прочих  остатков средств бюджета</t>
  </si>
  <si>
    <t>Увеличение прочих  остатков  денежных  средств бюджета</t>
  </si>
  <si>
    <t>Увеличение прочих  остатков  денежных  средств местного  бюджета</t>
  </si>
  <si>
    <t>807 0 10 50 201 10 1000 610</t>
  </si>
  <si>
    <t>Уменьшение  остатков    средств бюджета</t>
  </si>
  <si>
    <t>Уменьшение  прочих  остатков    средств бюджета</t>
  </si>
  <si>
    <t>Уменьшение  прочих  остатков  денежных   средств бюджета</t>
  </si>
  <si>
    <t>Уменьшение  прочих  остатков  денежных   средств местного бюджета</t>
  </si>
  <si>
    <t xml:space="preserve">Итого источников внутреннего  финансирования                                                               </t>
  </si>
  <si>
    <t>Приложение №2</t>
  </si>
  <si>
    <t>Главные администраторы доходов бюджета Недокурского сельсовета</t>
  </si>
  <si>
    <t>код по бюджетной классификации</t>
  </si>
  <si>
    <t>наименование кода по бюджетной классификации</t>
  </si>
  <si>
    <t>807 1 08 04 020 01 0000 110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</si>
  <si>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</si>
  <si>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807 1 08 04 020 01 1000 110</t>
  </si>
  <si>
    <t>807 1 08 04 020 01 2000 110</t>
  </si>
  <si>
    <t>807 1 08 04 020 01 3000 110</t>
  </si>
  <si>
    <t>807 1 08 04 020 01 4000 110</t>
  </si>
  <si>
    <t>807 1 11 09 045 10 1000 120</t>
  </si>
  <si>
    <t xml:space="preserve">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t>
  </si>
  <si>
    <t>807 1 11 09 045 10 2000 120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</si>
  <si>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</si>
  <si>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807 1 11 09 045 10 3000 120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</si>
  <si>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</si>
  <si>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807 1 16 51 040 02 0000 140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</si>
  <si>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</si>
  <si>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807 1 17 01 050 10 0000 180</t>
  </si>
  <si>
    <t>Невыясненные поступления, зачисляемые в бюджеты поселений</t>
  </si>
  <si>
    <t>807 1 17 05 050 10 0000 180</t>
  </si>
  <si>
    <t>Прочие неналоговые доходы бюджетов поселений</t>
  </si>
  <si>
    <t>807 1 17 14 030 10 0000 180</t>
  </si>
  <si>
    <t>Средства самообложения граждан зачисляемые в бюджеты поселений</t>
  </si>
  <si>
    <t>807 2 18 05 030 10 0000 151</t>
  </si>
  <si>
    <t>Доходы бюджетов поселений от возврата остатков субсидий и субвенций прошлых лет из бюджетов муниципальных районов</t>
  </si>
  <si>
    <t>807 2 18 05 000 10 0000 151</t>
  </si>
  <si>
    <t>Доходы бюджетов муниципальных районов от возврата организациями остатков субсидий прошлых лет</t>
  </si>
  <si>
    <t>807 2 18 05 010 10 0000 151</t>
  </si>
  <si>
    <t>Доходы бюджетов муниципальных районов от возврата бюджетными учреждениями остатков субсидий прошлых лет</t>
  </si>
  <si>
    <t>807 2 18 05 020 10 0000 151</t>
  </si>
  <si>
    <t>Доходы бюджетов муниципальных районов от возврата автономными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</si>
  <si>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</si>
  <si>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807 2 19 05 000 10 0000 151</t>
  </si>
  <si>
    <t xml:space="preserve">Возврат остатков субсидий и субвенций из бюджетов поселений </t>
  </si>
  <si>
    <t>807 2 02 01 001 10 0000 151</t>
  </si>
  <si>
    <t>Дотации на выравнивание бюджетной обеспеченности</t>
  </si>
  <si>
    <t>807 2 02 01 003 10 0000 151</t>
  </si>
  <si>
    <t>Дотации бюджетам на поддержку мер по обеспечению сбалансированности бюджетов</t>
  </si>
  <si>
    <t xml:space="preserve"> 807 2 02 03 015 10 0000 151</t>
  </si>
  <si>
    <t>Субвенции бюджета на осуществление первичного воинского учета на территориях, где отсутствуют военные комиссариаты</t>
  </si>
  <si>
    <t>807 2 02 04 999 10 0002 151</t>
  </si>
  <si>
    <t>04 1 0022</t>
  </si>
  <si>
    <t>04 1  0022</t>
  </si>
  <si>
    <t xml:space="preserve">к решению Недокурского сельского Совета депутатов </t>
  </si>
  <si>
    <t>к  решению Недокурского сельского Совета депутатов</t>
  </si>
  <si>
    <t xml:space="preserve">к  решению Недокурского сельского Совета депутатов  </t>
  </si>
  <si>
    <t xml:space="preserve"> источников внутреннего финансирования дефицита бюджета Недокурского сельсовета на 2014 год и плановый период 2015-2016 годы</t>
  </si>
  <si>
    <t xml:space="preserve">                                                               к  решению Недокуркого сельского Совета депутатов  </t>
  </si>
  <si>
    <t>и плановый период 2015-2016 годов"</t>
  </si>
  <si>
    <t xml:space="preserve">"О  бюджете Недокурского сельсовета на 2014 год </t>
  </si>
  <si>
    <t xml:space="preserve"> "О  бюджете Недокурского сельсовета на 2014 год </t>
  </si>
  <si>
    <t xml:space="preserve">к  решению Недокуркого сельского Совета депутатов  </t>
  </si>
  <si>
    <t>Межбюджетные трансферты на  территориальное планирование, градостроительное зонирование и документацию по планировке территории Красноярского края на 2012-2014 годы</t>
  </si>
  <si>
    <t>Межбюджетные трансферты на обеспечение пожарной безопасности сельских населенных пунктов Красноярского края</t>
  </si>
  <si>
    <t>Межбюджетные трансферты на повышение эффективности деятельности органов местного самоуправления в Красноярском крае на 2011-2013 годы  по благоустройству территорий поселений, городских округов</t>
  </si>
  <si>
    <t>Межбюджетные трансферты на реализацию муниципальной программы  «Культура Красноярья» на 2010-2012 годы</t>
  </si>
  <si>
    <t>Межбюджетные трансферты на повышение эффективности деятельности органов местного самоуправления в Красноярском крае на 2011-2013 годы, в части расходов, связанных с исполнением судебных актов, устранением замечаний органов государственного контроля</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</si>
  <si>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t>
  </si>
  <si>
    <t>Межбюджетные трансферты на обеспечение сельских населенных пунктов Красноярского края в части расходов связанных с прокладкой минерализованных полос и уход за ними</t>
  </si>
  <si>
    <t>Межбюджетные трансферты на обеспечение пожарной безопасности сельских населенных пунктов Красноярского края  в части расходов связанных с обеспечением полномочий по первичным мерам пожарной безопасности</t>
  </si>
  <si>
    <r>
      <t xml:space="preserve">Межбюджетные трансферты на </t>
    </r>
    <r>
      <rPr>
        <sz val="10"/>
        <color indexed="8"/>
        <rFont val="Times New Roman"/>
        <family val="1"/>
      </rPr>
      <t xml:space="preserve"> энергосбережение и повышение энергетической эффективности в Красноярском крае на 2010-2012 г. и на период до 2010 г. в части расходов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t>
    </r>
  </si>
  <si>
    <t>Межбюджетные трансферты на переселение граждан из аварийного жилищного фонда в муниципальных образованиях Красноярского края на 2013-2015 годы</t>
  </si>
  <si>
    <t>807 2 02 04 999 10 0039 151</t>
  </si>
  <si>
    <t xml:space="preserve">от 19 декабря 2013 г. № 46-201-р </t>
  </si>
  <si>
    <t xml:space="preserve">                                                              от 19 декабря 2013 г. № 46-201-р</t>
  </si>
  <si>
    <t>от 19 декабря 2013 г. № 46-201-р</t>
  </si>
  <si>
    <t xml:space="preserve"> от 19 декабря 2013 г. № 46-201-р</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</si>
</sst>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0.000"/>
    <numFmt numFmtId="170" formatCode="0.0"/>
    <numFmt numFmtId="171" formatCode="#,##0.000"/>
    <numFmt numFmtId="172" formatCode="#,##0.000000000"/>
  </numFmts>
  <fonts count="97">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sz val="8"/>
      <name val="Calibri"/>
      <family val="2"/>
    </font>
    <font>
      <sz val="12"/>
      <color indexed="8"/>
      <name val="Times New Roman"/>
      <family val="1"/>
    </font>
    <font>
      <sz val="12"/>
      <color indexed="10"/>
      <name val="Times New Roman"/>
      <family val="1"/>
    </font>
    <font>
      <b/>
      <sz val="12"/>
      <color indexed="8"/>
      <name val="Times New Roman"/>
      <family val="1"/>
    </font>
    <font>
      <sz val="12"/>
      <name val="Times New Roman"/>
      <family val="1"/>
    </font>
    <font>
      <b/>
      <sz val="12"/>
      <name val="Times New Roman"/>
      <family val="1"/>
    </font>
    <font>
      <sz val="14"/>
      <color indexed="8"/>
      <name val="Times New Roman"/>
      <family val="1"/>
    </font>
    <font>
      <sz val="10"/>
      <color indexed="10"/>
      <name val="Times New Roman"/>
      <family val="1"/>
    </font>
    <font>
      <sz val="10"/>
      <color indexed="8"/>
      <name val="Calibri"/>
      <family val="2"/>
    </font>
    <font>
      <sz val="10"/>
      <color indexed="8"/>
      <name val="Arial"/>
      <family val="2"/>
    </font>
    <font>
      <sz val="10"/>
      <color indexed="8"/>
      <name val="Times New Roman"/>
      <family val="1"/>
    </font>
    <font>
      <b/>
      <sz val="10"/>
      <color indexed="8"/>
      <name val="Times New Roman"/>
      <family val="1"/>
    </font>
    <font>
      <sz val="10"/>
      <name val="Calibri"/>
      <family val="2"/>
    </font>
    <font>
      <b/>
      <sz val="10"/>
      <color indexed="8"/>
      <name val="Calibri"/>
      <family val="2"/>
    </font>
    <font>
      <sz val="12"/>
      <name val="Helv"/>
      <family val="0"/>
    </font>
    <font>
      <sz val="12"/>
      <name val="Arial Cyr"/>
      <family val="0"/>
    </font>
    <font>
      <b/>
      <sz val="12"/>
      <color indexed="12"/>
      <name val="Times New Roman"/>
      <family val="1"/>
    </font>
    <font>
      <b/>
      <sz val="12"/>
      <color indexed="12"/>
      <name val="Arial Cyr"/>
      <family val="0"/>
    </font>
    <font>
      <b/>
      <sz val="12"/>
      <color indexed="17"/>
      <name val="Times New Roman"/>
      <family val="1"/>
    </font>
    <font>
      <b/>
      <sz val="12"/>
      <color indexed="17"/>
      <name val="Arial Cyr"/>
      <family val="0"/>
    </font>
    <font>
      <sz val="12"/>
      <color indexed="17"/>
      <name val="Times New Roman"/>
      <family val="1"/>
    </font>
    <font>
      <b/>
      <i/>
      <sz val="12"/>
      <name val="Arial Cyr"/>
      <family val="2"/>
    </font>
    <font>
      <b/>
      <i/>
      <sz val="12"/>
      <color indexed="56"/>
      <name val="Arial Cyr"/>
      <family val="2"/>
    </font>
    <font>
      <sz val="9"/>
      <name val="Times New Roman"/>
      <family val="1"/>
    </font>
    <font>
      <b/>
      <i/>
      <sz val="10"/>
      <name val="Times New Roman"/>
      <family val="1"/>
    </font>
    <font>
      <i/>
      <sz val="10"/>
      <name val="Times New Roman"/>
      <family val="1"/>
    </font>
    <font>
      <sz val="10"/>
      <color indexed="10"/>
      <name val="Arial Cyr"/>
      <family val="0"/>
    </font>
    <font>
      <b/>
      <sz val="10"/>
      <name val="Arial Cyr"/>
      <family val="0"/>
    </font>
    <font>
      <b/>
      <sz val="12"/>
      <color indexed="16"/>
      <name val="Times New Roman"/>
      <family val="1"/>
    </font>
    <font>
      <sz val="12"/>
      <color indexed="12"/>
      <name val="Times New Roman"/>
      <family val="1"/>
    </font>
    <font>
      <sz val="12"/>
      <color indexed="16"/>
      <name val="Times New Roman"/>
      <family val="1"/>
    </font>
    <font>
      <b/>
      <sz val="12"/>
      <name val="Arial Cyr"/>
      <family val="2"/>
    </font>
    <font>
      <sz val="9"/>
      <color indexed="8"/>
      <name val="Times New Roman"/>
      <family val="1"/>
    </font>
    <font>
      <b/>
      <sz val="11"/>
      <color indexed="8"/>
      <name val="Times New Roman"/>
      <family val="1"/>
    </font>
    <font>
      <sz val="8"/>
      <color indexed="8"/>
      <name val="Times New Roman"/>
      <family val="1"/>
    </font>
    <font>
      <sz val="12"/>
      <color indexed="8"/>
      <name val="Calibri"/>
      <family val="2"/>
    </font>
    <font>
      <sz val="11"/>
      <name val="Times New Roman"/>
      <family val="1"/>
    </font>
    <font>
      <b/>
      <sz val="11"/>
      <name val="Times New Roman"/>
      <family val="1"/>
    </font>
    <font>
      <b/>
      <i/>
      <sz val="11"/>
      <name val="Times New Roman"/>
      <family val="1"/>
    </font>
    <font>
      <i/>
      <sz val="11"/>
      <name val="Times New Roman"/>
      <family val="1"/>
    </font>
    <font>
      <b/>
      <sz val="11"/>
      <color indexed="12"/>
      <name val="Times New Roman"/>
      <family val="1"/>
    </font>
    <font>
      <b/>
      <i/>
      <sz val="12"/>
      <name val="Times New Roman"/>
      <family val="1"/>
    </font>
    <font>
      <i/>
      <sz val="12"/>
      <name val="Times New Roman"/>
      <family val="1"/>
    </font>
    <font>
      <i/>
      <sz val="12"/>
      <color indexed="12"/>
      <name val="Times New Roman"/>
      <family val="1"/>
    </font>
    <font>
      <i/>
      <sz val="14"/>
      <name val="Times New Roman"/>
      <family val="1"/>
    </font>
    <font>
      <b/>
      <sz val="14"/>
      <name val="Times New Roman"/>
      <family val="1"/>
    </font>
    <font>
      <sz val="14"/>
      <name val="Times New Roman"/>
      <family val="1"/>
    </font>
    <font>
      <b/>
      <i/>
      <sz val="14"/>
      <name val="Times New Roman"/>
      <family val="1"/>
    </font>
    <font>
      <b/>
      <sz val="14"/>
      <color indexed="8"/>
      <name val="Times New Roman"/>
      <family val="1"/>
    </font>
    <font>
      <sz val="14"/>
      <color indexed="12"/>
      <name val="Times New Roman"/>
      <family val="1"/>
    </font>
    <font>
      <i/>
      <sz val="14"/>
      <color indexed="8"/>
      <name val="Times New Roman"/>
      <family val="1"/>
    </font>
    <font>
      <i/>
      <sz val="14"/>
      <color indexed="12"/>
      <name val="Times New Roman"/>
      <family val="1"/>
    </font>
    <font>
      <b/>
      <sz val="14"/>
      <color indexed="12"/>
      <name val="Times New Roman"/>
      <family val="1"/>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border>
    <border>
      <left style="thin"/>
      <right style="thin"/>
      <top style="medium"/>
      <botto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medium"/>
      <top style="thin"/>
      <bottom style="thin"/>
    </border>
    <border>
      <left style="thin"/>
      <right style="medium"/>
      <top/>
      <bottom style="thin"/>
    </border>
    <border>
      <left style="thin"/>
      <right style="medium"/>
      <top style="medium"/>
      <bottom style="medium"/>
    </border>
    <border>
      <left style="thin"/>
      <right style="medium"/>
      <top style="medium"/>
      <bottom/>
    </border>
    <border>
      <left>
        <color indexed="63"/>
      </left>
      <right style="medium"/>
      <top style="thin"/>
      <bottom style="thin"/>
    </border>
    <border>
      <left>
        <color indexed="63"/>
      </left>
      <right style="medium"/>
      <top/>
      <bottom style="thin"/>
    </border>
    <border>
      <left style="medium"/>
      <right style="medium"/>
      <top>
        <color indexed="63"/>
      </top>
      <bottom style="medium"/>
    </border>
    <border>
      <left style="thin"/>
      <right/>
      <top style="thin"/>
      <bottom/>
    </border>
    <border>
      <left/>
      <right/>
      <top style="thin"/>
      <bottom/>
    </border>
    <border>
      <left/>
      <right style="thin"/>
      <top style="thin"/>
      <bottom/>
    </border>
    <border>
      <left style="thin"/>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medium"/>
      <top style="thin"/>
      <bottom style="thin"/>
    </border>
    <border>
      <left/>
      <right/>
      <top style="thin"/>
      <bottom style="thin"/>
    </border>
    <border>
      <left style="medium"/>
      <right style="medium">
        <color indexed="8"/>
      </right>
      <top style="thin">
        <color indexed="8"/>
      </top>
      <bottom style="thin">
        <color indexed="8"/>
      </bottom>
    </border>
    <border>
      <left/>
      <right/>
      <top style="thin">
        <color indexed="8"/>
      </top>
      <bottom style="thin">
        <color indexed="8"/>
      </bottom>
    </border>
    <border>
      <left style="medium"/>
      <right style="medium"/>
      <top style="thin">
        <color indexed="8"/>
      </top>
      <bottom style="thin">
        <color indexed="8"/>
      </bottom>
    </border>
    <border>
      <left style="medium">
        <color indexed="8"/>
      </left>
      <right/>
      <top style="thin">
        <color indexed="8"/>
      </top>
      <bottom style="thin">
        <color indexed="8"/>
      </bottom>
    </border>
    <border>
      <left style="medium"/>
      <right style="medium">
        <color indexed="8"/>
      </right>
      <top style="medium">
        <color indexed="8"/>
      </top>
      <bottom style="medium"/>
    </border>
    <border>
      <left style="medium">
        <color indexed="8"/>
      </left>
      <right/>
      <top style="medium">
        <color indexed="8"/>
      </top>
      <bottom style="medium"/>
    </border>
    <border>
      <left style="medium"/>
      <right style="medium"/>
      <top style="medium">
        <color indexed="8"/>
      </top>
      <bottom style="medium"/>
    </border>
    <border>
      <left/>
      <right/>
      <top style="medium">
        <color indexed="8"/>
      </top>
      <bottom style="medium"/>
    </border>
    <border>
      <left/>
      <right style="medium">
        <color indexed="8"/>
      </right>
      <top style="medium">
        <color indexed="8"/>
      </top>
      <bottom style="medium"/>
    </border>
    <border>
      <left style="medium">
        <color indexed="8"/>
      </left>
      <right style="medium">
        <color indexed="8"/>
      </right>
      <top/>
      <bottom style="medium"/>
    </border>
    <border>
      <left style="medium"/>
      <right style="medium">
        <color indexed="8"/>
      </right>
      <top style="medium"/>
      <bottom/>
    </border>
    <border>
      <left style="medium">
        <color indexed="8"/>
      </left>
      <right/>
      <top style="medium"/>
      <bottom/>
    </border>
    <border>
      <left/>
      <right/>
      <top style="medium"/>
      <bottom style="medium">
        <color indexed="8"/>
      </bottom>
    </border>
    <border>
      <left style="medium"/>
      <right style="medium">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style="medium">
        <color indexed="8"/>
      </left>
      <right/>
      <top/>
      <bottom/>
    </border>
    <border>
      <left style="medium"/>
      <right style="medium">
        <color indexed="8"/>
      </right>
      <top style="medium">
        <color indexed="8"/>
      </top>
      <bottom>
        <color indexed="63"/>
      </bottom>
    </border>
    <border>
      <left style="medium">
        <color indexed="8"/>
      </left>
      <right style="medium">
        <color indexed="8"/>
      </right>
      <top style="medium">
        <color indexed="8"/>
      </top>
      <bottom/>
    </border>
    <border>
      <left style="medium">
        <color indexed="8"/>
      </left>
      <right/>
      <top style="medium">
        <color indexed="8"/>
      </top>
      <bottom>
        <color indexed="63"/>
      </bottom>
    </border>
    <border>
      <left style="medium"/>
      <right style="medium"/>
      <top style="medium"/>
      <bottom>
        <color indexed="63"/>
      </bottom>
    </border>
    <border>
      <left style="medium"/>
      <right style="medium">
        <color indexed="8"/>
      </right>
      <top>
        <color indexed="63"/>
      </top>
      <bottom style="thin">
        <color indexed="8"/>
      </bottom>
    </border>
    <border>
      <left style="medium">
        <color indexed="8"/>
      </left>
      <right/>
      <top>
        <color indexed="63"/>
      </top>
      <bottom style="thin">
        <color indexed="8"/>
      </bottom>
    </border>
    <border>
      <left style="medium"/>
      <right style="medium"/>
      <top>
        <color indexed="63"/>
      </top>
      <bottom style="thin">
        <color indexed="8"/>
      </bottom>
    </border>
    <border>
      <left/>
      <right/>
      <top/>
      <bottom style="thin">
        <color indexed="8"/>
      </bottom>
    </border>
    <border>
      <left style="medium"/>
      <right style="medium"/>
      <top style="thin">
        <color indexed="8"/>
      </top>
      <botto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color indexed="8"/>
      </left>
      <right style="medium">
        <color indexed="8"/>
      </right>
      <top style="medium"/>
      <bottom/>
    </border>
    <border>
      <left style="medium">
        <color indexed="8"/>
      </left>
      <right style="medium">
        <color indexed="8"/>
      </right>
      <top/>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color indexed="8"/>
      </left>
      <right style="medium"/>
      <top style="medium">
        <color indexed="8"/>
      </top>
      <botto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style="thin"/>
      <top style="thin"/>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25" borderId="1" applyNumberFormat="0" applyAlignment="0" applyProtection="0"/>
    <xf numFmtId="0" fontId="80" fillId="26" borderId="2" applyNumberFormat="0" applyAlignment="0" applyProtection="0"/>
    <xf numFmtId="0" fontId="81" fillId="26" borderId="1" applyNumberFormat="0" applyAlignment="0" applyProtection="0"/>
    <xf numFmtId="0" fontId="8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27" borderId="7" applyNumberFormat="0" applyAlignment="0" applyProtection="0"/>
    <xf numFmtId="0" fontId="88" fillId="0" borderId="0" applyNumberFormat="0" applyFill="0" applyBorder="0" applyAlignment="0" applyProtection="0"/>
    <xf numFmtId="0" fontId="89" fillId="28" borderId="0" applyNumberFormat="0" applyBorder="0" applyAlignment="0" applyProtection="0"/>
    <xf numFmtId="0" fontId="4"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4" fillId="0" borderId="0">
      <alignment/>
      <protection/>
    </xf>
    <xf numFmtId="0" fontId="4" fillId="0" borderId="0">
      <alignment/>
      <protection/>
    </xf>
    <xf numFmtId="0" fontId="4" fillId="0" borderId="0">
      <alignment/>
      <protection/>
    </xf>
    <xf numFmtId="0" fontId="91" fillId="0" borderId="0" applyNumberFormat="0" applyFill="0" applyBorder="0" applyAlignment="0" applyProtection="0"/>
    <xf numFmtId="0" fontId="92" fillId="29" borderId="0" applyNumberFormat="0" applyBorder="0" applyAlignment="0" applyProtection="0"/>
    <xf numFmtId="0" fontId="9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6" fillId="31" borderId="0" applyNumberFormat="0" applyBorder="0" applyAlignment="0" applyProtection="0"/>
  </cellStyleXfs>
  <cellXfs count="579">
    <xf numFmtId="0" fontId="0" fillId="0" borderId="0" xfId="0" applyFont="1" applyAlignment="1">
      <alignment/>
    </xf>
    <xf numFmtId="0" fontId="3" fillId="0" borderId="0" xfId="0" applyFont="1" applyFill="1" applyAlignment="1">
      <alignment horizontal="right"/>
    </xf>
    <xf numFmtId="0" fontId="3" fillId="0" borderId="10" xfId="58" applyFont="1" applyFill="1" applyBorder="1" applyAlignment="1">
      <alignment wrapText="1" shrinkToFit="1"/>
      <protection/>
    </xf>
    <xf numFmtId="0" fontId="3" fillId="0" borderId="11" xfId="58" applyFont="1" applyFill="1" applyBorder="1" applyAlignment="1">
      <alignment wrapText="1" shrinkToFit="1"/>
      <protection/>
    </xf>
    <xf numFmtId="49" fontId="3" fillId="0" borderId="11" xfId="58" applyNumberFormat="1" applyFont="1" applyFill="1" applyBorder="1" applyAlignment="1">
      <alignment wrapText="1" shrinkToFit="1"/>
      <protection/>
    </xf>
    <xf numFmtId="0" fontId="3" fillId="0" borderId="12" xfId="58" applyFont="1" applyFill="1" applyBorder="1" applyAlignment="1">
      <alignment horizontal="center" wrapText="1" shrinkToFit="1"/>
      <protection/>
    </xf>
    <xf numFmtId="0" fontId="3" fillId="0" borderId="13" xfId="58" applyFont="1" applyFill="1" applyBorder="1" applyAlignment="1">
      <alignment horizontal="center" wrapText="1" shrinkToFit="1"/>
      <protection/>
    </xf>
    <xf numFmtId="49" fontId="3" fillId="0" borderId="12" xfId="58" applyNumberFormat="1" applyFont="1" applyFill="1" applyBorder="1" applyAlignment="1">
      <alignment horizontal="center" wrapText="1" shrinkToFit="1"/>
      <protection/>
    </xf>
    <xf numFmtId="3" fontId="3" fillId="0" borderId="14" xfId="58" applyNumberFormat="1" applyFont="1" applyFill="1" applyBorder="1" applyAlignment="1">
      <alignment horizontal="center" wrapText="1" shrinkToFit="1"/>
      <protection/>
    </xf>
    <xf numFmtId="0" fontId="6" fillId="0" borderId="0" xfId="0" applyFont="1" applyAlignment="1">
      <alignment/>
    </xf>
    <xf numFmtId="0" fontId="7" fillId="0" borderId="0" xfId="0" applyFont="1" applyAlignment="1">
      <alignment horizontal="right"/>
    </xf>
    <xf numFmtId="0" fontId="6" fillId="0" borderId="15" xfId="0" applyFont="1" applyBorder="1" applyAlignment="1">
      <alignment horizontal="center"/>
    </xf>
    <xf numFmtId="0" fontId="6" fillId="32" borderId="15" xfId="0" applyFont="1" applyFill="1" applyBorder="1" applyAlignment="1">
      <alignment wrapText="1" shrinkToFit="1"/>
    </xf>
    <xf numFmtId="0" fontId="8" fillId="32" borderId="15" xfId="0" applyFont="1" applyFill="1" applyBorder="1" applyAlignment="1">
      <alignment wrapText="1" shrinkToFit="1"/>
    </xf>
    <xf numFmtId="49" fontId="8" fillId="32" borderId="15" xfId="0" applyNumberFormat="1" applyFont="1" applyFill="1" applyBorder="1" applyAlignment="1">
      <alignment wrapText="1" shrinkToFit="1"/>
    </xf>
    <xf numFmtId="169" fontId="8" fillId="32" borderId="15" xfId="0" applyNumberFormat="1" applyFont="1" applyFill="1" applyBorder="1" applyAlignment="1">
      <alignment wrapText="1" shrinkToFit="1"/>
    </xf>
    <xf numFmtId="49" fontId="6" fillId="32" borderId="15" xfId="0" applyNumberFormat="1" applyFont="1" applyFill="1" applyBorder="1" applyAlignment="1">
      <alignment wrapText="1" shrinkToFit="1"/>
    </xf>
    <xf numFmtId="169" fontId="9" fillId="32" borderId="15" xfId="0" applyNumberFormat="1" applyFont="1" applyFill="1" applyBorder="1" applyAlignment="1">
      <alignment wrapText="1" shrinkToFit="1"/>
    </xf>
    <xf numFmtId="0" fontId="6" fillId="32" borderId="0" xfId="0" applyFont="1" applyFill="1" applyAlignment="1">
      <alignment/>
    </xf>
    <xf numFmtId="49" fontId="9" fillId="32" borderId="15" xfId="0" applyNumberFormat="1" applyFont="1" applyFill="1" applyBorder="1" applyAlignment="1">
      <alignment wrapText="1" shrinkToFit="1"/>
    </xf>
    <xf numFmtId="169" fontId="10" fillId="32" borderId="15" xfId="0" applyNumberFormat="1" applyFont="1" applyFill="1" applyBorder="1" applyAlignment="1">
      <alignment wrapText="1" shrinkToFit="1"/>
    </xf>
    <xf numFmtId="169" fontId="9" fillId="32" borderId="15" xfId="0" applyNumberFormat="1" applyFont="1" applyFill="1" applyBorder="1" applyAlignment="1">
      <alignment horizontal="right"/>
    </xf>
    <xf numFmtId="0" fontId="6" fillId="32" borderId="15" xfId="0" applyFont="1" applyFill="1" applyBorder="1" applyAlignment="1">
      <alignment horizontal="justify"/>
    </xf>
    <xf numFmtId="0" fontId="6" fillId="32" borderId="15" xfId="0" applyFont="1" applyFill="1" applyBorder="1" applyAlignment="1">
      <alignment horizontal="right"/>
    </xf>
    <xf numFmtId="49" fontId="6" fillId="32" borderId="15" xfId="0" applyNumberFormat="1" applyFont="1" applyFill="1" applyBorder="1" applyAlignment="1">
      <alignment horizontal="right"/>
    </xf>
    <xf numFmtId="49" fontId="9" fillId="32" borderId="15" xfId="0" applyNumberFormat="1" applyFont="1" applyFill="1" applyBorder="1" applyAlignment="1">
      <alignment horizontal="right"/>
    </xf>
    <xf numFmtId="0" fontId="9" fillId="32" borderId="15" xfId="0" applyFont="1" applyFill="1" applyBorder="1" applyAlignment="1">
      <alignment horizontal="right"/>
    </xf>
    <xf numFmtId="0" fontId="6" fillId="32" borderId="15" xfId="0" applyFont="1" applyFill="1" applyBorder="1" applyAlignment="1">
      <alignment horizontal="justify" wrapText="1"/>
    </xf>
    <xf numFmtId="0" fontId="9" fillId="32" borderId="15" xfId="0" applyFont="1" applyFill="1" applyBorder="1" applyAlignment="1">
      <alignment horizontal="justify"/>
    </xf>
    <xf numFmtId="0" fontId="9" fillId="32" borderId="15" xfId="0" applyFont="1" applyFill="1" applyBorder="1" applyAlignment="1">
      <alignment horizontal="left"/>
    </xf>
    <xf numFmtId="0" fontId="8" fillId="32" borderId="15" xfId="0" applyFont="1" applyFill="1" applyBorder="1" applyAlignment="1">
      <alignment/>
    </xf>
    <xf numFmtId="49" fontId="8" fillId="32" borderId="15" xfId="0" applyNumberFormat="1" applyFont="1" applyFill="1" applyBorder="1" applyAlignment="1">
      <alignment horizontal="right"/>
    </xf>
    <xf numFmtId="169" fontId="10" fillId="32" borderId="15" xfId="0" applyNumberFormat="1" applyFont="1" applyFill="1" applyBorder="1" applyAlignment="1">
      <alignment horizontal="right"/>
    </xf>
    <xf numFmtId="0" fontId="6" fillId="32" borderId="16" xfId="0" applyFont="1" applyFill="1" applyBorder="1" applyAlignment="1">
      <alignment/>
    </xf>
    <xf numFmtId="49" fontId="6" fillId="32" borderId="16" xfId="0" applyNumberFormat="1" applyFont="1" applyFill="1" applyBorder="1" applyAlignment="1">
      <alignment horizontal="right"/>
    </xf>
    <xf numFmtId="0" fontId="6" fillId="32" borderId="16" xfId="0" applyFont="1" applyFill="1" applyBorder="1" applyAlignment="1">
      <alignment vertical="justify" wrapText="1"/>
    </xf>
    <xf numFmtId="49" fontId="6" fillId="32" borderId="17" xfId="0" applyNumberFormat="1" applyFont="1" applyFill="1" applyBorder="1" applyAlignment="1">
      <alignment horizontal="right"/>
    </xf>
    <xf numFmtId="49" fontId="6" fillId="32" borderId="18" xfId="0" applyNumberFormat="1" applyFont="1" applyFill="1" applyBorder="1" applyAlignment="1">
      <alignment horizontal="right"/>
    </xf>
    <xf numFmtId="0" fontId="8" fillId="32" borderId="15" xfId="0" applyFont="1" applyFill="1" applyBorder="1" applyAlignment="1">
      <alignment horizontal="justify"/>
    </xf>
    <xf numFmtId="0" fontId="8" fillId="32" borderId="15" xfId="0" applyFont="1" applyFill="1" applyBorder="1" applyAlignment="1">
      <alignment horizontal="justify" wrapText="1"/>
    </xf>
    <xf numFmtId="0" fontId="6" fillId="32" borderId="17" xfId="0" applyFont="1" applyFill="1" applyBorder="1" applyAlignment="1">
      <alignment horizontal="justify"/>
    </xf>
    <xf numFmtId="0" fontId="9" fillId="32" borderId="15" xfId="0" applyFont="1" applyFill="1" applyBorder="1" applyAlignment="1">
      <alignment horizontal="justify" wrapText="1"/>
    </xf>
    <xf numFmtId="49" fontId="6" fillId="32" borderId="15" xfId="0" applyNumberFormat="1" applyFont="1" applyFill="1" applyBorder="1" applyAlignment="1">
      <alignment horizontal="right" wrapText="1"/>
    </xf>
    <xf numFmtId="0" fontId="9" fillId="32" borderId="0" xfId="0" applyFont="1" applyFill="1" applyAlignment="1">
      <alignment/>
    </xf>
    <xf numFmtId="0" fontId="6" fillId="32" borderId="15" xfId="0" applyFont="1" applyFill="1" applyBorder="1" applyAlignment="1">
      <alignment horizontal="left" wrapText="1"/>
    </xf>
    <xf numFmtId="49" fontId="6" fillId="32" borderId="15" xfId="0" applyNumberFormat="1" applyFont="1" applyFill="1" applyBorder="1" applyAlignment="1">
      <alignment horizontal="left"/>
    </xf>
    <xf numFmtId="169" fontId="6" fillId="0" borderId="0" xfId="0" applyNumberFormat="1" applyFont="1" applyAlignment="1">
      <alignment/>
    </xf>
    <xf numFmtId="0" fontId="9" fillId="0" borderId="0" xfId="0" applyFont="1" applyFill="1" applyAlignment="1">
      <alignment horizontal="left"/>
    </xf>
    <xf numFmtId="0" fontId="9" fillId="0" borderId="0" xfId="0" applyFont="1" applyAlignment="1">
      <alignment/>
    </xf>
    <xf numFmtId="0" fontId="9" fillId="0" borderId="0" xfId="0" applyFont="1" applyAlignment="1">
      <alignment horizontal="right"/>
    </xf>
    <xf numFmtId="0" fontId="6" fillId="0" borderId="0" xfId="0" applyFont="1" applyAlignment="1">
      <alignment horizontal="center"/>
    </xf>
    <xf numFmtId="169" fontId="9" fillId="0" borderId="19" xfId="0" applyNumberFormat="1" applyFont="1" applyFill="1" applyBorder="1" applyAlignment="1">
      <alignment horizontal="right"/>
    </xf>
    <xf numFmtId="171" fontId="9" fillId="0" borderId="20" xfId="0" applyNumberFormat="1" applyFont="1" applyFill="1" applyBorder="1" applyAlignment="1">
      <alignment horizontal="right"/>
    </xf>
    <xf numFmtId="0" fontId="9" fillId="32" borderId="15" xfId="0" applyFont="1" applyFill="1" applyBorder="1" applyAlignment="1">
      <alignment horizontal="left" wrapText="1"/>
    </xf>
    <xf numFmtId="0" fontId="3" fillId="0" borderId="0" xfId="0" applyFont="1" applyFill="1" applyAlignment="1">
      <alignment horizontal="left"/>
    </xf>
    <xf numFmtId="0" fontId="13" fillId="0" borderId="0" xfId="0" applyFont="1" applyFill="1" applyAlignment="1">
      <alignment/>
    </xf>
    <xf numFmtId="169" fontId="3" fillId="32" borderId="15" xfId="0" applyNumberFormat="1" applyFont="1" applyFill="1" applyBorder="1" applyAlignment="1">
      <alignment horizontal="right"/>
    </xf>
    <xf numFmtId="49" fontId="15" fillId="32" borderId="15" xfId="0" applyNumberFormat="1" applyFont="1" applyFill="1" applyBorder="1" applyAlignment="1">
      <alignment horizontal="right"/>
    </xf>
    <xf numFmtId="0" fontId="12" fillId="0" borderId="0" xfId="0" applyFont="1" applyFill="1" applyAlignment="1">
      <alignment/>
    </xf>
    <xf numFmtId="0" fontId="13" fillId="0" borderId="13" xfId="0" applyFont="1" applyFill="1" applyBorder="1" applyAlignment="1">
      <alignment horizontal="center"/>
    </xf>
    <xf numFmtId="0" fontId="13" fillId="0" borderId="21" xfId="0" applyFont="1" applyFill="1" applyBorder="1" applyAlignment="1">
      <alignment horizontal="center"/>
    </xf>
    <xf numFmtId="0" fontId="3" fillId="0" borderId="15" xfId="0" applyFont="1" applyFill="1" applyBorder="1" applyAlignment="1">
      <alignment horizontal="left" wrapText="1"/>
    </xf>
    <xf numFmtId="0" fontId="14" fillId="0" borderId="15" xfId="0" applyFont="1" applyFill="1" applyBorder="1" applyAlignment="1">
      <alignment wrapText="1" shrinkToFit="1"/>
    </xf>
    <xf numFmtId="49" fontId="3" fillId="0" borderId="15" xfId="0" applyNumberFormat="1" applyFont="1" applyFill="1" applyBorder="1" applyAlignment="1">
      <alignment horizontal="right"/>
    </xf>
    <xf numFmtId="169" fontId="3" fillId="0" borderId="15" xfId="0" applyNumberFormat="1" applyFont="1" applyFill="1" applyBorder="1" applyAlignment="1">
      <alignment horizontal="right"/>
    </xf>
    <xf numFmtId="0" fontId="3" fillId="0" borderId="15" xfId="0" applyFont="1" applyFill="1" applyBorder="1" applyAlignment="1">
      <alignment horizontal="justify" wrapText="1"/>
    </xf>
    <xf numFmtId="0" fontId="15" fillId="0" borderId="15" xfId="0" applyFont="1" applyFill="1" applyBorder="1" applyAlignment="1">
      <alignment horizontal="justify" wrapText="1"/>
    </xf>
    <xf numFmtId="49" fontId="15" fillId="0" borderId="15" xfId="0" applyNumberFormat="1" applyFont="1" applyFill="1" applyBorder="1" applyAlignment="1">
      <alignment horizontal="right"/>
    </xf>
    <xf numFmtId="49" fontId="15" fillId="0" borderId="15" xfId="0" applyNumberFormat="1" applyFont="1" applyFill="1" applyBorder="1" applyAlignment="1">
      <alignment horizontal="right" wrapText="1"/>
    </xf>
    <xf numFmtId="49" fontId="16" fillId="0" borderId="15" xfId="0" applyNumberFormat="1" applyFont="1" applyFill="1" applyBorder="1" applyAlignment="1">
      <alignment horizontal="right"/>
    </xf>
    <xf numFmtId="169" fontId="2" fillId="0" borderId="15" xfId="0" applyNumberFormat="1" applyFont="1" applyFill="1" applyBorder="1" applyAlignment="1">
      <alignment horizontal="right"/>
    </xf>
    <xf numFmtId="0" fontId="15" fillId="0" borderId="15" xfId="0" applyFont="1" applyFill="1" applyBorder="1" applyAlignment="1">
      <alignment horizontal="justify"/>
    </xf>
    <xf numFmtId="0" fontId="3" fillId="0" borderId="15" xfId="0" applyFont="1" applyFill="1" applyBorder="1" applyAlignment="1">
      <alignment horizontal="justify"/>
    </xf>
    <xf numFmtId="0" fontId="15" fillId="0" borderId="15" xfId="0" applyFont="1" applyFill="1" applyBorder="1" applyAlignment="1">
      <alignment wrapText="1" shrinkToFit="1"/>
    </xf>
    <xf numFmtId="49" fontId="15" fillId="0" borderId="15" xfId="0" applyNumberFormat="1" applyFont="1" applyFill="1" applyBorder="1" applyAlignment="1">
      <alignment wrapText="1" shrinkToFit="1"/>
    </xf>
    <xf numFmtId="0" fontId="17" fillId="0" borderId="15" xfId="0" applyFont="1" applyFill="1" applyBorder="1" applyAlignment="1">
      <alignment horizontal="right"/>
    </xf>
    <xf numFmtId="0" fontId="15" fillId="0" borderId="17" xfId="0" applyFont="1" applyFill="1" applyBorder="1" applyAlignment="1">
      <alignment horizontal="justify"/>
    </xf>
    <xf numFmtId="49" fontId="3" fillId="0" borderId="15" xfId="0" applyNumberFormat="1" applyFont="1" applyFill="1" applyBorder="1" applyAlignment="1">
      <alignment wrapText="1" shrinkToFit="1"/>
    </xf>
    <xf numFmtId="0" fontId="13" fillId="0" borderId="15" xfId="0" applyFont="1" applyFill="1" applyBorder="1" applyAlignment="1">
      <alignment horizontal="right"/>
    </xf>
    <xf numFmtId="0" fontId="3" fillId="0" borderId="15" xfId="0" applyFont="1" applyFill="1" applyBorder="1" applyAlignment="1">
      <alignment horizontal="left"/>
    </xf>
    <xf numFmtId="49" fontId="15" fillId="0" borderId="16" xfId="0" applyNumberFormat="1" applyFont="1" applyFill="1" applyBorder="1" applyAlignment="1">
      <alignment horizontal="right"/>
    </xf>
    <xf numFmtId="0" fontId="15" fillId="0" borderId="16" xfId="0" applyFont="1" applyFill="1" applyBorder="1" applyAlignment="1">
      <alignment vertical="justify" wrapText="1"/>
    </xf>
    <xf numFmtId="49" fontId="15" fillId="0" borderId="17" xfId="0" applyNumberFormat="1" applyFont="1" applyFill="1" applyBorder="1" applyAlignment="1">
      <alignment horizontal="right"/>
    </xf>
    <xf numFmtId="49" fontId="15" fillId="0" borderId="18" xfId="0" applyNumberFormat="1" applyFont="1" applyFill="1" applyBorder="1" applyAlignment="1">
      <alignment horizontal="right"/>
    </xf>
    <xf numFmtId="0" fontId="15" fillId="0" borderId="15" xfId="0" applyFont="1" applyFill="1" applyBorder="1" applyAlignment="1">
      <alignment horizontal="left" wrapText="1"/>
    </xf>
    <xf numFmtId="49" fontId="15" fillId="0" borderId="15" xfId="0" applyNumberFormat="1" applyFont="1" applyFill="1" applyBorder="1" applyAlignment="1">
      <alignment horizontal="left"/>
    </xf>
    <xf numFmtId="0" fontId="13" fillId="0" borderId="15" xfId="0" applyFont="1" applyFill="1" applyBorder="1" applyAlignment="1">
      <alignment/>
    </xf>
    <xf numFmtId="0" fontId="6" fillId="0" borderId="18" xfId="0" applyFont="1" applyBorder="1" applyAlignment="1">
      <alignment horizontal="center" wrapText="1" readingOrder="2"/>
    </xf>
    <xf numFmtId="0" fontId="6" fillId="0" borderId="18" xfId="0" applyFont="1" applyBorder="1" applyAlignment="1">
      <alignment horizontal="center" vertical="center" wrapText="1" readingOrder="2"/>
    </xf>
    <xf numFmtId="49" fontId="15" fillId="0" borderId="15" xfId="0" applyNumberFormat="1" applyFont="1" applyFill="1" applyBorder="1" applyAlignment="1">
      <alignment horizontal="right" wrapText="1" shrinkToFit="1"/>
    </xf>
    <xf numFmtId="0" fontId="6" fillId="0" borderId="18" xfId="0" applyFont="1" applyBorder="1" applyAlignment="1">
      <alignment horizontal="center"/>
    </xf>
    <xf numFmtId="0" fontId="8" fillId="0" borderId="0" xfId="0" applyFont="1" applyAlignment="1">
      <alignment/>
    </xf>
    <xf numFmtId="0" fontId="7" fillId="32" borderId="0" xfId="0" applyFont="1" applyFill="1" applyAlignment="1">
      <alignment/>
    </xf>
    <xf numFmtId="0" fontId="7" fillId="0" borderId="0" xfId="0" applyFont="1" applyAlignment="1">
      <alignment/>
    </xf>
    <xf numFmtId="0" fontId="9" fillId="32" borderId="15" xfId="0" applyFont="1" applyFill="1" applyBorder="1" applyAlignment="1">
      <alignment wrapText="1" shrinkToFit="1"/>
    </xf>
    <xf numFmtId="171" fontId="9" fillId="0" borderId="22" xfId="58" applyNumberFormat="1" applyFont="1" applyFill="1" applyBorder="1" applyAlignment="1">
      <alignment horizontal="center" wrapText="1" shrinkToFit="1"/>
      <protection/>
    </xf>
    <xf numFmtId="0" fontId="9" fillId="0" borderId="0" xfId="0" applyFont="1" applyFill="1" applyAlignment="1">
      <alignment horizontal="right"/>
    </xf>
    <xf numFmtId="171" fontId="3" fillId="0" borderId="22" xfId="58" applyNumberFormat="1" applyFont="1" applyFill="1" applyBorder="1" applyAlignment="1">
      <alignment horizontal="center" wrapText="1" shrinkToFit="1"/>
      <protection/>
    </xf>
    <xf numFmtId="49" fontId="12" fillId="32" borderId="15" xfId="0" applyNumberFormat="1" applyFont="1" applyFill="1" applyBorder="1" applyAlignment="1">
      <alignment horizontal="right"/>
    </xf>
    <xf numFmtId="0" fontId="15" fillId="0" borderId="0" xfId="0" applyFont="1" applyFill="1" applyAlignment="1">
      <alignment/>
    </xf>
    <xf numFmtId="49" fontId="3" fillId="32" borderId="15" xfId="0" applyNumberFormat="1" applyFont="1" applyFill="1" applyBorder="1" applyAlignment="1">
      <alignment horizontal="right"/>
    </xf>
    <xf numFmtId="0" fontId="15" fillId="0" borderId="15" xfId="0" applyNumberFormat="1" applyFont="1" applyFill="1" applyBorder="1" applyAlignment="1">
      <alignment horizontal="justify"/>
    </xf>
    <xf numFmtId="0" fontId="18" fillId="0" borderId="0" xfId="0" applyFont="1" applyFill="1" applyAlignment="1">
      <alignment/>
    </xf>
    <xf numFmtId="169" fontId="3" fillId="32" borderId="15" xfId="0" applyNumberFormat="1" applyFont="1" applyFill="1" applyBorder="1" applyAlignment="1">
      <alignment wrapText="1" shrinkToFit="1"/>
    </xf>
    <xf numFmtId="0" fontId="15" fillId="32" borderId="15" xfId="0" applyFont="1" applyFill="1" applyBorder="1" applyAlignment="1">
      <alignment horizontal="left" wrapText="1"/>
    </xf>
    <xf numFmtId="0" fontId="16" fillId="0" borderId="0" xfId="0" applyFont="1" applyFill="1" applyAlignment="1">
      <alignment/>
    </xf>
    <xf numFmtId="169" fontId="3" fillId="0" borderId="23" xfId="0" applyNumberFormat="1" applyFont="1" applyFill="1" applyBorder="1" applyAlignment="1">
      <alignment horizontal="right"/>
    </xf>
    <xf numFmtId="171" fontId="3" fillId="0" borderId="24" xfId="0" applyNumberFormat="1" applyFont="1" applyFill="1" applyBorder="1" applyAlignment="1">
      <alignment horizontal="right"/>
    </xf>
    <xf numFmtId="171" fontId="3" fillId="0" borderId="15" xfId="0" applyNumberFormat="1" applyFont="1" applyFill="1" applyBorder="1" applyAlignment="1">
      <alignment horizontal="right"/>
    </xf>
    <xf numFmtId="0" fontId="3" fillId="32" borderId="15" xfId="0" applyFont="1" applyFill="1" applyBorder="1" applyAlignment="1">
      <alignment horizontal="justify" wrapText="1"/>
    </xf>
    <xf numFmtId="0" fontId="3" fillId="32" borderId="15" xfId="0" applyFont="1" applyFill="1" applyBorder="1" applyAlignment="1">
      <alignment horizontal="justify"/>
    </xf>
    <xf numFmtId="0" fontId="3" fillId="32" borderId="15" xfId="0" applyFont="1" applyFill="1" applyBorder="1" applyAlignment="1">
      <alignment wrapText="1" shrinkToFit="1"/>
    </xf>
    <xf numFmtId="49" fontId="15" fillId="32" borderId="15" xfId="0" applyNumberFormat="1" applyFont="1" applyFill="1" applyBorder="1" applyAlignment="1">
      <alignment horizontal="right" wrapText="1" shrinkToFit="1"/>
    </xf>
    <xf numFmtId="169" fontId="15" fillId="0" borderId="15" xfId="0" applyNumberFormat="1" applyFont="1" applyFill="1" applyBorder="1" applyAlignment="1">
      <alignment wrapText="1" shrinkToFit="1"/>
    </xf>
    <xf numFmtId="0" fontId="15" fillId="0" borderId="15" xfId="0" applyFont="1" applyFill="1" applyBorder="1" applyAlignment="1">
      <alignment/>
    </xf>
    <xf numFmtId="0" fontId="9" fillId="0" borderId="15" xfId="0" applyFont="1" applyFill="1" applyBorder="1" applyAlignment="1">
      <alignment horizontal="justify" wrapText="1"/>
    </xf>
    <xf numFmtId="0" fontId="9" fillId="0" borderId="15" xfId="0" applyFont="1" applyFill="1" applyBorder="1" applyAlignment="1">
      <alignment wrapText="1" shrinkToFit="1"/>
    </xf>
    <xf numFmtId="49" fontId="9" fillId="0" borderId="15" xfId="0" applyNumberFormat="1" applyFont="1" applyFill="1" applyBorder="1" applyAlignment="1">
      <alignment horizontal="right"/>
    </xf>
    <xf numFmtId="169" fontId="9" fillId="0" borderId="15" xfId="0" applyNumberFormat="1" applyFont="1" applyFill="1" applyBorder="1" applyAlignment="1">
      <alignment horizontal="right"/>
    </xf>
    <xf numFmtId="0" fontId="9" fillId="0" borderId="0" xfId="0" applyFont="1" applyFill="1" applyAlignment="1">
      <alignment/>
    </xf>
    <xf numFmtId="0" fontId="3" fillId="0" borderId="15" xfId="58" applyFont="1" applyFill="1" applyBorder="1" applyAlignment="1">
      <alignment horizontal="center" vertical="center" wrapText="1"/>
      <protection/>
    </xf>
    <xf numFmtId="0" fontId="6" fillId="0" borderId="15" xfId="0" applyFont="1" applyBorder="1" applyAlignment="1">
      <alignment horizontal="center" wrapText="1" readingOrder="2"/>
    </xf>
    <xf numFmtId="171" fontId="9" fillId="0" borderId="15" xfId="58" applyNumberFormat="1" applyFont="1" applyFill="1" applyBorder="1" applyAlignment="1">
      <alignment horizontal="center" wrapText="1" shrinkToFit="1"/>
      <protection/>
    </xf>
    <xf numFmtId="0" fontId="3" fillId="0" borderId="15" xfId="53" applyFont="1" applyFill="1" applyBorder="1" applyAlignment="1">
      <alignment horizontal="center" vertical="center"/>
      <protection/>
    </xf>
    <xf numFmtId="0" fontId="6" fillId="32" borderId="15" xfId="0" applyFont="1" applyFill="1" applyBorder="1" applyAlignment="1">
      <alignment vertical="justify" wrapText="1"/>
    </xf>
    <xf numFmtId="0" fontId="6" fillId="32" borderId="15" xfId="0" applyFont="1" applyFill="1" applyBorder="1" applyAlignment="1">
      <alignment/>
    </xf>
    <xf numFmtId="171" fontId="9" fillId="0" borderId="15" xfId="0" applyNumberFormat="1" applyFont="1" applyFill="1" applyBorder="1" applyAlignment="1">
      <alignment horizontal="right"/>
    </xf>
    <xf numFmtId="0" fontId="15" fillId="0" borderId="0" xfId="0" applyFont="1" applyFill="1" applyAlignment="1">
      <alignment horizontal="center"/>
    </xf>
    <xf numFmtId="0" fontId="15" fillId="0" borderId="25" xfId="0" applyFont="1" applyBorder="1" applyAlignment="1">
      <alignment horizontal="center" vertical="top" wrapText="1"/>
    </xf>
    <xf numFmtId="0" fontId="15" fillId="0" borderId="0" xfId="0" applyFont="1" applyAlignment="1">
      <alignment horizontal="right"/>
    </xf>
    <xf numFmtId="0" fontId="38" fillId="0" borderId="0" xfId="0" applyFont="1" applyAlignment="1">
      <alignment horizontal="center"/>
    </xf>
    <xf numFmtId="0" fontId="16" fillId="0" borderId="0" xfId="0" applyFont="1" applyAlignment="1">
      <alignment horizontal="center"/>
    </xf>
    <xf numFmtId="0" fontId="15" fillId="0" borderId="25" xfId="0" applyFont="1" applyBorder="1" applyAlignment="1">
      <alignment horizontal="center" wrapText="1"/>
    </xf>
    <xf numFmtId="0" fontId="39" fillId="0" borderId="15" xfId="0" applyFont="1" applyBorder="1" applyAlignment="1">
      <alignment horizontal="center" wrapText="1"/>
    </xf>
    <xf numFmtId="0" fontId="15" fillId="0" borderId="15" xfId="0" applyFont="1" applyBorder="1" applyAlignment="1">
      <alignment horizontal="center" vertical="top" wrapText="1"/>
    </xf>
    <xf numFmtId="0" fontId="19" fillId="0" borderId="0" xfId="0" applyFont="1" applyAlignment="1">
      <alignment/>
    </xf>
    <xf numFmtId="0" fontId="20" fillId="0" borderId="0" xfId="0" applyFont="1" applyAlignment="1">
      <alignment/>
    </xf>
    <xf numFmtId="0" fontId="19" fillId="0" borderId="0" xfId="0" applyFont="1" applyAlignment="1">
      <alignment horizontal="center"/>
    </xf>
    <xf numFmtId="0" fontId="10" fillId="0" borderId="0" xfId="0" applyFont="1" applyAlignment="1">
      <alignment horizontal="right"/>
    </xf>
    <xf numFmtId="49" fontId="20" fillId="0" borderId="0" xfId="0" applyNumberFormat="1" applyFont="1" applyAlignment="1">
      <alignment/>
    </xf>
    <xf numFmtId="0" fontId="9" fillId="0" borderId="0" xfId="0" applyFont="1" applyFill="1" applyAlignment="1">
      <alignment horizontal="center"/>
    </xf>
    <xf numFmtId="0" fontId="9" fillId="0" borderId="0" xfId="0" applyFont="1" applyBorder="1" applyAlignment="1">
      <alignment horizontal="center"/>
    </xf>
    <xf numFmtId="0" fontId="9" fillId="0" borderId="0" xfId="0" applyFont="1" applyBorder="1" applyAlignment="1">
      <alignment/>
    </xf>
    <xf numFmtId="49" fontId="19" fillId="0" borderId="0" xfId="0" applyNumberFormat="1" applyFont="1" applyAlignment="1">
      <alignment/>
    </xf>
    <xf numFmtId="0" fontId="9" fillId="0" borderId="0" xfId="0" applyFont="1" applyAlignment="1">
      <alignment wrapText="1"/>
    </xf>
    <xf numFmtId="0" fontId="9" fillId="0" borderId="15" xfId="0" applyFont="1" applyBorder="1" applyAlignment="1">
      <alignment vertical="top" wrapText="1"/>
    </xf>
    <xf numFmtId="0" fontId="9" fillId="0" borderId="15" xfId="0" applyFont="1" applyBorder="1" applyAlignment="1">
      <alignment horizontal="center" vertical="top" wrapText="1"/>
    </xf>
    <xf numFmtId="0" fontId="9" fillId="0" borderId="15" xfId="0" applyFont="1" applyBorder="1" applyAlignment="1">
      <alignment/>
    </xf>
    <xf numFmtId="0" fontId="9" fillId="0" borderId="15" xfId="0" applyFont="1" applyBorder="1" applyAlignment="1">
      <alignment horizontal="center"/>
    </xf>
    <xf numFmtId="0" fontId="9" fillId="0" borderId="15" xfId="0" applyFont="1" applyBorder="1" applyAlignment="1">
      <alignment horizontal="center" vertical="top"/>
    </xf>
    <xf numFmtId="0" fontId="9" fillId="0" borderId="18" xfId="0" applyFont="1" applyBorder="1" applyAlignment="1">
      <alignment horizontal="center"/>
    </xf>
    <xf numFmtId="0" fontId="10" fillId="0" borderId="26" xfId="0" applyFont="1" applyBorder="1" applyAlignment="1">
      <alignment/>
    </xf>
    <xf numFmtId="0" fontId="10" fillId="0" borderId="27" xfId="0" applyFont="1" applyBorder="1" applyAlignment="1">
      <alignment/>
    </xf>
    <xf numFmtId="0" fontId="9" fillId="0" borderId="28" xfId="0" applyFont="1" applyBorder="1" applyAlignment="1">
      <alignment/>
    </xf>
    <xf numFmtId="49" fontId="9" fillId="0" borderId="15" xfId="0" applyNumberFormat="1" applyFont="1" applyBorder="1" applyAlignment="1">
      <alignment horizontal="center" vertical="top" wrapText="1"/>
    </xf>
    <xf numFmtId="0" fontId="20" fillId="0" borderId="0" xfId="0" applyFont="1" applyBorder="1" applyAlignment="1">
      <alignment/>
    </xf>
    <xf numFmtId="0" fontId="9" fillId="0" borderId="0" xfId="0" applyFont="1" applyBorder="1" applyAlignment="1">
      <alignment wrapText="1"/>
    </xf>
    <xf numFmtId="0" fontId="19" fillId="0" borderId="0" xfId="0" applyFont="1" applyBorder="1" applyAlignment="1">
      <alignment/>
    </xf>
    <xf numFmtId="49" fontId="21" fillId="32" borderId="0" xfId="0" applyNumberFormat="1" applyFont="1" applyFill="1" applyBorder="1" applyAlignment="1">
      <alignment horizontal="center" vertical="top" wrapText="1"/>
    </xf>
    <xf numFmtId="0" fontId="21" fillId="32" borderId="0" xfId="0" applyFont="1" applyFill="1" applyBorder="1" applyAlignment="1">
      <alignment vertical="top" wrapText="1"/>
    </xf>
    <xf numFmtId="169" fontId="22" fillId="0" borderId="0" xfId="0" applyNumberFormat="1" applyFont="1" applyBorder="1" applyAlignment="1">
      <alignment/>
    </xf>
    <xf numFmtId="49" fontId="23" fillId="32" borderId="0" xfId="0" applyNumberFormat="1" applyFont="1" applyFill="1" applyBorder="1" applyAlignment="1">
      <alignment horizontal="center" vertical="top" wrapText="1"/>
    </xf>
    <xf numFmtId="0" fontId="23" fillId="32" borderId="0" xfId="0" applyFont="1" applyFill="1" applyBorder="1" applyAlignment="1">
      <alignment vertical="top" wrapText="1"/>
    </xf>
    <xf numFmtId="169" fontId="24" fillId="0" borderId="0" xfId="0" applyNumberFormat="1" applyFont="1" applyBorder="1" applyAlignment="1">
      <alignment/>
    </xf>
    <xf numFmtId="49" fontId="9" fillId="32" borderId="0" xfId="0" applyNumberFormat="1" applyFont="1" applyFill="1" applyBorder="1" applyAlignment="1">
      <alignment horizontal="center" vertical="top" wrapText="1"/>
    </xf>
    <xf numFmtId="0" fontId="9" fillId="32" borderId="0" xfId="0" applyFont="1" applyFill="1" applyBorder="1" applyAlignment="1">
      <alignment vertical="top" wrapText="1"/>
    </xf>
    <xf numFmtId="169" fontId="20" fillId="0" borderId="0" xfId="0" applyNumberFormat="1" applyFont="1" applyBorder="1" applyAlignment="1">
      <alignment/>
    </xf>
    <xf numFmtId="49" fontId="25" fillId="32" borderId="0" xfId="0" applyNumberFormat="1" applyFont="1" applyFill="1" applyBorder="1" applyAlignment="1">
      <alignment horizontal="center" vertical="top" wrapText="1"/>
    </xf>
    <xf numFmtId="49" fontId="21" fillId="32" borderId="0" xfId="0" applyNumberFormat="1" applyFont="1" applyFill="1" applyBorder="1" applyAlignment="1">
      <alignment horizontal="center" vertical="top" wrapText="1"/>
    </xf>
    <xf numFmtId="0" fontId="23" fillId="32" borderId="0" xfId="0" applyFont="1" applyFill="1" applyBorder="1" applyAlignment="1">
      <alignment vertical="top" wrapText="1"/>
    </xf>
    <xf numFmtId="0" fontId="24" fillId="0" borderId="0" xfId="0" applyFont="1" applyBorder="1" applyAlignment="1">
      <alignment/>
    </xf>
    <xf numFmtId="171" fontId="20" fillId="0" borderId="0" xfId="0" applyNumberFormat="1" applyFont="1" applyBorder="1" applyAlignment="1">
      <alignment/>
    </xf>
    <xf numFmtId="0" fontId="24" fillId="0" borderId="0" xfId="0" applyFont="1" applyBorder="1" applyAlignment="1">
      <alignment/>
    </xf>
    <xf numFmtId="169" fontId="27" fillId="0" borderId="0" xfId="0" applyNumberFormat="1" applyFont="1" applyBorder="1" applyAlignment="1">
      <alignment wrapText="1"/>
    </xf>
    <xf numFmtId="0" fontId="19" fillId="0" borderId="0" xfId="0" applyFont="1" applyAlignment="1">
      <alignment wrapText="1"/>
    </xf>
    <xf numFmtId="0" fontId="3" fillId="0" borderId="0" xfId="0" applyFont="1" applyFill="1" applyAlignment="1">
      <alignment horizontal="center"/>
    </xf>
    <xf numFmtId="0" fontId="9" fillId="0" borderId="0" xfId="0" applyFont="1" applyFill="1" applyBorder="1" applyAlignment="1">
      <alignment horizontal="left"/>
    </xf>
    <xf numFmtId="0" fontId="3" fillId="0" borderId="0" xfId="0" applyFont="1" applyFill="1" applyBorder="1" applyAlignment="1">
      <alignment horizontal="left" wrapText="1"/>
    </xf>
    <xf numFmtId="0" fontId="28" fillId="0" borderId="0" xfId="0" applyFont="1" applyFill="1" applyAlignment="1">
      <alignment/>
    </xf>
    <xf numFmtId="0" fontId="2" fillId="0" borderId="0" xfId="0" applyFont="1" applyFill="1" applyBorder="1" applyAlignment="1">
      <alignment horizontal="center" wrapText="1"/>
    </xf>
    <xf numFmtId="0" fontId="3" fillId="0" borderId="15" xfId="0" applyFont="1" applyBorder="1" applyAlignment="1">
      <alignment horizontal="center"/>
    </xf>
    <xf numFmtId="0" fontId="3" fillId="0" borderId="15" xfId="0" applyFont="1" applyFill="1" applyBorder="1" applyAlignment="1">
      <alignment horizontal="center" wrapText="1"/>
    </xf>
    <xf numFmtId="0" fontId="3" fillId="0" borderId="15" xfId="0" applyFont="1" applyFill="1" applyBorder="1" applyAlignment="1">
      <alignment horizontal="center"/>
    </xf>
    <xf numFmtId="0" fontId="2" fillId="0" borderId="15" xfId="0" applyFont="1" applyFill="1" applyBorder="1" applyAlignment="1">
      <alignment horizontal="left" vertical="top" wrapText="1"/>
    </xf>
    <xf numFmtId="49" fontId="2" fillId="0" borderId="15" xfId="0" applyNumberFormat="1" applyFont="1" applyFill="1" applyBorder="1" applyAlignment="1">
      <alignment horizontal="center" vertical="center" wrapText="1"/>
    </xf>
    <xf numFmtId="171" fontId="2" fillId="0" borderId="15" xfId="0" applyNumberFormat="1" applyFont="1" applyFill="1" applyBorder="1" applyAlignment="1">
      <alignment horizontal="center" vertical="center" wrapText="1"/>
    </xf>
    <xf numFmtId="0" fontId="3" fillId="0" borderId="15" xfId="0" applyFont="1" applyFill="1" applyBorder="1" applyAlignment="1">
      <alignment horizontal="left" vertical="top" wrapText="1"/>
    </xf>
    <xf numFmtId="49" fontId="3" fillId="0" borderId="15" xfId="0" applyNumberFormat="1" applyFont="1" applyFill="1" applyBorder="1" applyAlignment="1">
      <alignment horizontal="center" vertical="top" wrapText="1"/>
    </xf>
    <xf numFmtId="171" fontId="3" fillId="0" borderId="15"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center" wrapText="1"/>
    </xf>
    <xf numFmtId="171" fontId="3" fillId="0" borderId="15" xfId="0" applyNumberFormat="1" applyFont="1" applyFill="1" applyBorder="1" applyAlignment="1">
      <alignment horizontal="center" vertical="center" wrapText="1"/>
    </xf>
    <xf numFmtId="0" fontId="3" fillId="0" borderId="15" xfId="53" applyFont="1" applyFill="1" applyBorder="1" applyAlignment="1">
      <alignment horizontal="left" vertical="center" wrapText="1"/>
      <protection/>
    </xf>
    <xf numFmtId="49" fontId="29" fillId="0" borderId="15"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171" fontId="29" fillId="0" borderId="15" xfId="0" applyNumberFormat="1" applyFont="1" applyFill="1" applyBorder="1" applyAlignment="1">
      <alignment horizontal="center" vertical="center" wrapText="1"/>
    </xf>
    <xf numFmtId="0" fontId="2" fillId="0" borderId="15" xfId="0" applyFont="1" applyFill="1" applyBorder="1" applyAlignment="1" applyProtection="1">
      <alignment horizontal="left" vertical="top" wrapText="1"/>
      <protection locked="0"/>
    </xf>
    <xf numFmtId="49" fontId="2" fillId="0" borderId="15" xfId="0" applyNumberFormat="1" applyFont="1" applyFill="1" applyBorder="1" applyAlignment="1">
      <alignment horizontal="center" vertical="top" wrapText="1"/>
    </xf>
    <xf numFmtId="49" fontId="29" fillId="0" borderId="15" xfId="0" applyNumberFormat="1" applyFont="1" applyFill="1" applyBorder="1" applyAlignment="1">
      <alignment horizontal="center" vertical="top" wrapText="1"/>
    </xf>
    <xf numFmtId="171" fontId="29" fillId="32" borderId="15" xfId="0" applyNumberFormat="1" applyFont="1" applyFill="1" applyBorder="1" applyAlignment="1">
      <alignment horizontal="center" vertical="top" wrapText="1"/>
    </xf>
    <xf numFmtId="0" fontId="3" fillId="32" borderId="15" xfId="0" applyFont="1" applyFill="1" applyBorder="1" applyAlignment="1">
      <alignment horizontal="center"/>
    </xf>
    <xf numFmtId="0" fontId="3" fillId="0" borderId="15" xfId="0" applyFont="1" applyFill="1" applyBorder="1" applyAlignment="1" applyProtection="1">
      <alignment horizontal="left" vertical="top" wrapText="1"/>
      <protection locked="0"/>
    </xf>
    <xf numFmtId="171" fontId="3" fillId="32" borderId="15" xfId="0" applyNumberFormat="1" applyFont="1" applyFill="1" applyBorder="1" applyAlignment="1">
      <alignment horizontal="center" vertical="top" wrapText="1"/>
    </xf>
    <xf numFmtId="0" fontId="3" fillId="32" borderId="15" xfId="0" applyFont="1" applyFill="1" applyBorder="1" applyAlignment="1">
      <alignment horizontal="left" vertical="top" wrapText="1"/>
    </xf>
    <xf numFmtId="49" fontId="3" fillId="32" borderId="15" xfId="0" applyNumberFormat="1" applyFont="1" applyFill="1" applyBorder="1" applyAlignment="1">
      <alignment horizontal="center" vertical="center" wrapText="1"/>
    </xf>
    <xf numFmtId="171" fontId="3" fillId="32" borderId="15" xfId="0" applyNumberFormat="1" applyFont="1" applyFill="1" applyBorder="1" applyAlignment="1">
      <alignment horizontal="center" vertical="center" wrapText="1"/>
    </xf>
    <xf numFmtId="0" fontId="0" fillId="32" borderId="0" xfId="0" applyFill="1" applyAlignment="1">
      <alignment/>
    </xf>
    <xf numFmtId="49" fontId="3" fillId="0" borderId="15" xfId="0" applyNumberFormat="1" applyFont="1" applyFill="1" applyBorder="1" applyAlignment="1">
      <alignment horizontal="left" vertical="top" wrapText="1"/>
    </xf>
    <xf numFmtId="0" fontId="3" fillId="0" borderId="15" xfId="59" applyFont="1" applyFill="1" applyBorder="1" applyAlignment="1">
      <alignment horizontal="left" vertical="center" wrapText="1"/>
      <protection/>
    </xf>
    <xf numFmtId="49" fontId="3" fillId="0" borderId="15" xfId="59" applyNumberFormat="1" applyFont="1" applyFill="1" applyBorder="1" applyAlignment="1">
      <alignment horizontal="center" vertical="center" wrapText="1"/>
      <protection/>
    </xf>
    <xf numFmtId="171" fontId="3" fillId="0" borderId="15" xfId="59" applyNumberFormat="1" applyFont="1" applyFill="1" applyBorder="1" applyAlignment="1">
      <alignment horizontal="center" vertical="center" wrapText="1"/>
      <protection/>
    </xf>
    <xf numFmtId="0" fontId="3" fillId="0" borderId="15" xfId="0" applyFont="1" applyFill="1" applyBorder="1" applyAlignment="1">
      <alignment horizontal="left" vertical="center" wrapText="1"/>
    </xf>
    <xf numFmtId="171" fontId="12" fillId="0" borderId="15" xfId="59" applyNumberFormat="1" applyFont="1" applyFill="1" applyBorder="1" applyAlignment="1">
      <alignment horizontal="center" vertical="center" wrapText="1"/>
      <protection/>
    </xf>
    <xf numFmtId="0" fontId="31" fillId="0" borderId="0" xfId="0" applyFont="1" applyAlignment="1">
      <alignment/>
    </xf>
    <xf numFmtId="0" fontId="29" fillId="0" borderId="15" xfId="0" applyFont="1" applyFill="1" applyBorder="1" applyAlignment="1">
      <alignment horizontal="left" vertical="top" wrapText="1"/>
    </xf>
    <xf numFmtId="0" fontId="32" fillId="0" borderId="0" xfId="0" applyFont="1" applyAlignment="1">
      <alignment/>
    </xf>
    <xf numFmtId="0" fontId="3" fillId="0" borderId="15" xfId="59" applyFont="1" applyFill="1" applyBorder="1" applyAlignment="1">
      <alignment horizontal="left" vertical="top" wrapText="1"/>
      <protection/>
    </xf>
    <xf numFmtId="171" fontId="3" fillId="0" borderId="0" xfId="0" applyNumberFormat="1" applyFont="1" applyFill="1" applyBorder="1" applyAlignment="1">
      <alignment horizontal="center" vertical="center" wrapText="1"/>
    </xf>
    <xf numFmtId="0" fontId="3" fillId="0" borderId="15" xfId="0" applyFont="1" applyFill="1" applyBorder="1" applyAlignment="1">
      <alignment vertical="top" wrapText="1"/>
    </xf>
    <xf numFmtId="0" fontId="0" fillId="0" borderId="0" xfId="0" applyFill="1" applyAlignment="1">
      <alignment/>
    </xf>
    <xf numFmtId="0" fontId="3" fillId="0" borderId="15" xfId="0" applyNumberFormat="1" applyFont="1" applyFill="1" applyBorder="1" applyAlignment="1">
      <alignment vertical="top" wrapText="1"/>
    </xf>
    <xf numFmtId="171" fontId="3" fillId="0" borderId="15" xfId="0" applyNumberFormat="1" applyFont="1" applyFill="1" applyBorder="1" applyAlignment="1">
      <alignment horizontal="center" vertical="center"/>
    </xf>
    <xf numFmtId="171" fontId="2" fillId="0" borderId="29" xfId="0" applyNumberFormat="1" applyFont="1" applyBorder="1" applyAlignment="1">
      <alignment horizontal="center"/>
    </xf>
    <xf numFmtId="171" fontId="2" fillId="0" borderId="25" xfId="0" applyNumberFormat="1" applyFont="1" applyBorder="1" applyAlignment="1">
      <alignment horizontal="center"/>
    </xf>
    <xf numFmtId="171" fontId="2" fillId="0" borderId="30" xfId="0" applyNumberFormat="1" applyFont="1" applyBorder="1" applyAlignment="1">
      <alignment horizontal="center"/>
    </xf>
    <xf numFmtId="0" fontId="4" fillId="0" borderId="0" xfId="0" applyFont="1" applyAlignment="1">
      <alignment/>
    </xf>
    <xf numFmtId="171" fontId="3" fillId="0" borderId="0" xfId="0" applyNumberFormat="1" applyFont="1" applyFill="1" applyAlignment="1">
      <alignment horizontal="center" vertical="top" wrapText="1"/>
    </xf>
    <xf numFmtId="172" fontId="0" fillId="0" borderId="0" xfId="0" applyNumberFormat="1" applyAlignment="1">
      <alignment/>
    </xf>
    <xf numFmtId="171" fontId="0" fillId="0" borderId="0" xfId="0" applyNumberFormat="1" applyAlignment="1">
      <alignment/>
    </xf>
    <xf numFmtId="0" fontId="10" fillId="0" borderId="0" xfId="0" applyFont="1" applyFill="1" applyBorder="1" applyAlignment="1">
      <alignment horizontal="right"/>
    </xf>
    <xf numFmtId="0" fontId="9" fillId="0" borderId="0" xfId="0" applyFont="1" applyFill="1" applyBorder="1" applyAlignment="1">
      <alignment horizontal="right"/>
    </xf>
    <xf numFmtId="0" fontId="9" fillId="0" borderId="0" xfId="0" applyFont="1" applyAlignment="1">
      <alignment/>
    </xf>
    <xf numFmtId="0" fontId="10" fillId="0" borderId="0" xfId="0" applyFont="1" applyAlignment="1">
      <alignment/>
    </xf>
    <xf numFmtId="169" fontId="9" fillId="0" borderId="0" xfId="0" applyNumberFormat="1" applyFont="1" applyAlignment="1">
      <alignment/>
    </xf>
    <xf numFmtId="169" fontId="9" fillId="0" borderId="15" xfId="0" applyNumberFormat="1" applyFont="1" applyBorder="1" applyAlignment="1">
      <alignment horizontal="center" vertical="center" wrapText="1"/>
    </xf>
    <xf numFmtId="169" fontId="9" fillId="0" borderId="19" xfId="0" applyNumberFormat="1" applyFont="1" applyBorder="1" applyAlignment="1">
      <alignment horizontal="center" vertical="center" wrapText="1"/>
    </xf>
    <xf numFmtId="169" fontId="9" fillId="0" borderId="15" xfId="0" applyNumberFormat="1" applyFont="1" applyBorder="1" applyAlignment="1">
      <alignment horizontal="center" wrapText="1"/>
    </xf>
    <xf numFmtId="169" fontId="9" fillId="0" borderId="19" xfId="0" applyNumberFormat="1" applyFont="1" applyBorder="1" applyAlignment="1">
      <alignment horizontal="center" wrapText="1"/>
    </xf>
    <xf numFmtId="0" fontId="9" fillId="0" borderId="31" xfId="0" applyFont="1" applyBorder="1" applyAlignment="1">
      <alignment vertical="center" textRotation="90" wrapText="1"/>
    </xf>
    <xf numFmtId="0" fontId="9" fillId="0" borderId="15" xfId="0" applyFont="1" applyBorder="1" applyAlignment="1">
      <alignment horizontal="center" vertical="center" wrapText="1"/>
    </xf>
    <xf numFmtId="0" fontId="9" fillId="0" borderId="0" xfId="0" applyFont="1" applyBorder="1" applyAlignment="1">
      <alignment/>
    </xf>
    <xf numFmtId="169" fontId="10" fillId="0" borderId="32" xfId="0" applyNumberFormat="1" applyFont="1" applyBorder="1" applyAlignment="1">
      <alignment horizontal="center"/>
    </xf>
    <xf numFmtId="169" fontId="10" fillId="0" borderId="33" xfId="0" applyNumberFormat="1" applyFont="1" applyBorder="1" applyAlignment="1">
      <alignment horizontal="center"/>
    </xf>
    <xf numFmtId="0" fontId="33" fillId="0" borderId="0" xfId="0" applyFont="1" applyBorder="1" applyAlignment="1">
      <alignment/>
    </xf>
    <xf numFmtId="0" fontId="9" fillId="0" borderId="0" xfId="0" applyFont="1" applyBorder="1" applyAlignment="1">
      <alignment horizontal="center" vertical="center" wrapText="1"/>
    </xf>
    <xf numFmtId="0" fontId="9" fillId="0" borderId="0" xfId="0" applyFont="1" applyBorder="1" applyAlignment="1">
      <alignment horizontal="right"/>
    </xf>
    <xf numFmtId="0" fontId="9" fillId="0" borderId="0" xfId="0" applyFont="1" applyBorder="1" applyAlignment="1">
      <alignment horizontal="center" vertical="center"/>
    </xf>
    <xf numFmtId="170" fontId="9" fillId="0" borderId="0" xfId="0" applyNumberFormat="1" applyFont="1" applyBorder="1" applyAlignment="1">
      <alignment horizontal="right"/>
    </xf>
    <xf numFmtId="0" fontId="34" fillId="0" borderId="0" xfId="0" applyFont="1" applyBorder="1" applyAlignment="1">
      <alignment horizontal="center"/>
    </xf>
    <xf numFmtId="169" fontId="21" fillId="0" borderId="0" xfId="0" applyNumberFormat="1" applyFont="1" applyBorder="1" applyAlignment="1">
      <alignment horizontal="right"/>
    </xf>
    <xf numFmtId="0" fontId="9" fillId="0" borderId="0" xfId="0" applyFont="1" applyFill="1" applyBorder="1" applyAlignment="1">
      <alignment horizontal="center" vertical="center"/>
    </xf>
    <xf numFmtId="169" fontId="9" fillId="0" borderId="0" xfId="0" applyNumberFormat="1" applyFont="1" applyBorder="1" applyAlignment="1">
      <alignment horizontal="right"/>
    </xf>
    <xf numFmtId="0" fontId="33" fillId="0" borderId="0" xfId="0" applyFont="1" applyFill="1" applyBorder="1" applyAlignment="1">
      <alignment horizontal="center" vertical="center"/>
    </xf>
    <xf numFmtId="169" fontId="33" fillId="0" borderId="0" xfId="0" applyNumberFormat="1" applyFont="1" applyBorder="1" applyAlignment="1">
      <alignment horizontal="right"/>
    </xf>
    <xf numFmtId="0" fontId="35" fillId="0" borderId="0" xfId="0" applyFont="1" applyBorder="1" applyAlignment="1">
      <alignment/>
    </xf>
    <xf numFmtId="169" fontId="35" fillId="0" borderId="0" xfId="0" applyNumberFormat="1" applyFont="1" applyBorder="1" applyAlignment="1">
      <alignment horizontal="right"/>
    </xf>
    <xf numFmtId="0" fontId="35" fillId="0" borderId="0" xfId="0" applyFont="1" applyBorder="1" applyAlignment="1">
      <alignment horizontal="left"/>
    </xf>
    <xf numFmtId="0" fontId="21" fillId="0" borderId="0" xfId="0" applyFont="1" applyBorder="1" applyAlignment="1">
      <alignment/>
    </xf>
    <xf numFmtId="0" fontId="21" fillId="0" borderId="0" xfId="0" applyFont="1" applyFill="1" applyBorder="1" applyAlignment="1">
      <alignment horizontal="center" vertical="center"/>
    </xf>
    <xf numFmtId="0" fontId="9" fillId="0" borderId="0" xfId="0" applyFont="1" applyBorder="1" applyAlignment="1">
      <alignment horizontal="left" vertical="center"/>
    </xf>
    <xf numFmtId="0" fontId="6" fillId="0" borderId="0" xfId="0" applyFont="1" applyFill="1" applyBorder="1" applyAlignment="1">
      <alignment horizontal="center" vertical="center"/>
    </xf>
    <xf numFmtId="0" fontId="34" fillId="0" borderId="0" xfId="0" applyFont="1" applyBorder="1" applyAlignment="1">
      <alignment/>
    </xf>
    <xf numFmtId="0" fontId="25" fillId="0" borderId="0" xfId="0" applyFont="1" applyBorder="1" applyAlignment="1">
      <alignment/>
    </xf>
    <xf numFmtId="0" fontId="25" fillId="0" borderId="0" xfId="0" applyFont="1" applyBorder="1" applyAlignment="1">
      <alignment horizontal="center"/>
    </xf>
    <xf numFmtId="169" fontId="23" fillId="0" borderId="0" xfId="0" applyNumberFormat="1" applyFont="1" applyBorder="1" applyAlignment="1">
      <alignment horizontal="right"/>
    </xf>
    <xf numFmtId="169" fontId="9" fillId="0" borderId="0" xfId="0" applyNumberFormat="1" applyFont="1" applyBorder="1" applyAlignment="1">
      <alignment/>
    </xf>
    <xf numFmtId="169" fontId="9" fillId="0" borderId="0" xfId="0" applyNumberFormat="1" applyFont="1" applyAlignment="1">
      <alignment wrapText="1"/>
    </xf>
    <xf numFmtId="0" fontId="3" fillId="32" borderId="0" xfId="60" applyFont="1" applyFill="1" applyProtection="1">
      <alignment/>
      <protection locked="0"/>
    </xf>
    <xf numFmtId="171" fontId="3" fillId="32" borderId="0" xfId="60" applyNumberFormat="1" applyFont="1" applyFill="1" applyBorder="1" applyProtection="1">
      <alignment/>
      <protection locked="0"/>
    </xf>
    <xf numFmtId="0" fontId="3" fillId="32" borderId="0" xfId="60" applyFont="1" applyFill="1" applyBorder="1">
      <alignment/>
      <protection/>
    </xf>
    <xf numFmtId="0" fontId="3" fillId="32" borderId="0" xfId="60" applyFont="1" applyFill="1">
      <alignment/>
      <protection/>
    </xf>
    <xf numFmtId="49" fontId="10" fillId="32" borderId="34" xfId="0" applyNumberFormat="1" applyFont="1" applyFill="1" applyBorder="1" applyAlignment="1">
      <alignment vertical="top"/>
    </xf>
    <xf numFmtId="49" fontId="10" fillId="32" borderId="35" xfId="0" applyNumberFormat="1" applyFont="1" applyFill="1" applyBorder="1" applyAlignment="1">
      <alignment vertical="top"/>
    </xf>
    <xf numFmtId="49" fontId="10" fillId="32" borderId="36" xfId="0" applyNumberFormat="1" applyFont="1" applyFill="1" applyBorder="1" applyAlignment="1">
      <alignment vertical="top"/>
    </xf>
    <xf numFmtId="0" fontId="10" fillId="32" borderId="36" xfId="0" applyFont="1" applyFill="1" applyBorder="1" applyAlignment="1">
      <alignment wrapText="1"/>
    </xf>
    <xf numFmtId="0" fontId="30" fillId="32" borderId="0" xfId="60" applyFont="1" applyFill="1">
      <alignment/>
      <protection/>
    </xf>
    <xf numFmtId="0" fontId="3" fillId="32" borderId="0" xfId="60" applyFont="1" applyFill="1">
      <alignment/>
      <protection/>
    </xf>
    <xf numFmtId="0" fontId="30" fillId="32" borderId="0" xfId="60" applyFont="1" applyFill="1">
      <alignment/>
      <protection/>
    </xf>
    <xf numFmtId="0" fontId="2" fillId="32" borderId="0" xfId="60" applyFont="1" applyFill="1">
      <alignment/>
      <protection/>
    </xf>
    <xf numFmtId="0" fontId="3" fillId="32" borderId="0" xfId="60" applyFont="1" applyFill="1" applyBorder="1" applyProtection="1">
      <alignment/>
      <protection locked="0"/>
    </xf>
    <xf numFmtId="0" fontId="3" fillId="32" borderId="0" xfId="60" applyFont="1" applyFill="1" applyBorder="1" applyAlignment="1" applyProtection="1">
      <alignment horizontal="right"/>
      <protection locked="0"/>
    </xf>
    <xf numFmtId="171" fontId="3" fillId="32" borderId="0" xfId="60" applyNumberFormat="1" applyFont="1" applyFill="1" applyBorder="1" applyProtection="1">
      <alignment/>
      <protection locked="0"/>
    </xf>
    <xf numFmtId="169" fontId="3" fillId="32" borderId="0" xfId="60" applyNumberFormat="1" applyFont="1" applyFill="1" applyBorder="1" applyProtection="1">
      <alignment/>
      <protection locked="0"/>
    </xf>
    <xf numFmtId="0" fontId="3" fillId="32" borderId="0" xfId="60" applyFont="1" applyFill="1" applyBorder="1" applyProtection="1">
      <alignment/>
      <protection locked="0"/>
    </xf>
    <xf numFmtId="1" fontId="3" fillId="32" borderId="0" xfId="60" applyNumberFormat="1" applyFont="1" applyFill="1" applyBorder="1" applyProtection="1">
      <alignment/>
      <protection locked="0"/>
    </xf>
    <xf numFmtId="0" fontId="3" fillId="32" borderId="0" xfId="60" applyFont="1" applyFill="1" applyProtection="1">
      <alignment/>
      <protection locked="0"/>
    </xf>
    <xf numFmtId="0" fontId="3" fillId="32" borderId="0" xfId="60" applyFont="1" applyFill="1" applyAlignment="1" applyProtection="1">
      <alignment horizontal="right"/>
      <protection locked="0"/>
    </xf>
    <xf numFmtId="171" fontId="3" fillId="32" borderId="0" xfId="60" applyNumberFormat="1" applyFont="1" applyFill="1" applyProtection="1">
      <alignment/>
      <protection locked="0"/>
    </xf>
    <xf numFmtId="49" fontId="37" fillId="32" borderId="0" xfId="0" applyNumberFormat="1" applyFont="1" applyFill="1" applyBorder="1" applyAlignment="1">
      <alignment horizontal="center" wrapText="1"/>
    </xf>
    <xf numFmtId="49" fontId="37" fillId="32" borderId="0" xfId="0" applyNumberFormat="1" applyFont="1" applyFill="1" applyBorder="1" applyAlignment="1">
      <alignment horizontal="center"/>
    </xf>
    <xf numFmtId="0" fontId="2" fillId="32" borderId="0" xfId="60" applyFont="1" applyFill="1" applyBorder="1">
      <alignment/>
      <protection/>
    </xf>
    <xf numFmtId="0" fontId="6" fillId="0" borderId="0" xfId="0" applyFont="1" applyAlignment="1">
      <alignment/>
    </xf>
    <xf numFmtId="0" fontId="6" fillId="0" borderId="0" xfId="0" applyFont="1" applyAlignment="1">
      <alignment vertical="top" wrapText="1"/>
    </xf>
    <xf numFmtId="0" fontId="6" fillId="0" borderId="0" xfId="0" applyFont="1" applyAlignment="1">
      <alignment vertical="top" wrapText="1"/>
    </xf>
    <xf numFmtId="169" fontId="8" fillId="0" borderId="15" xfId="0" applyNumberFormat="1" applyFont="1" applyBorder="1" applyAlignment="1">
      <alignment/>
    </xf>
    <xf numFmtId="169" fontId="8" fillId="0" borderId="0" xfId="0" applyNumberFormat="1" applyFont="1" applyBorder="1" applyAlignment="1">
      <alignment/>
    </xf>
    <xf numFmtId="0" fontId="9" fillId="0" borderId="0" xfId="0" applyFont="1" applyFill="1" applyAlignment="1">
      <alignment/>
    </xf>
    <xf numFmtId="0" fontId="6" fillId="0" borderId="0" xfId="0" applyFont="1" applyAlignment="1">
      <alignment horizontal="left" indent="10"/>
    </xf>
    <xf numFmtId="0" fontId="6" fillId="0" borderId="0" xfId="0" applyFont="1" applyAlignment="1">
      <alignment horizontal="left" vertical="top" wrapText="1" indent="10"/>
    </xf>
    <xf numFmtId="0" fontId="6" fillId="0" borderId="0" xfId="0" applyFont="1" applyAlignment="1">
      <alignment horizontal="left" vertical="top" wrapText="1" indent="10"/>
    </xf>
    <xf numFmtId="0" fontId="6" fillId="0" borderId="0" xfId="0" applyFont="1" applyAlignment="1">
      <alignment horizontal="left" vertical="top" wrapText="1" indent="10"/>
    </xf>
    <xf numFmtId="0" fontId="9" fillId="0" borderId="0" xfId="0" applyFont="1" applyFill="1" applyBorder="1" applyAlignment="1">
      <alignment horizontal="center"/>
    </xf>
    <xf numFmtId="0" fontId="42" fillId="32" borderId="37" xfId="60" applyFont="1" applyFill="1" applyBorder="1" applyProtection="1">
      <alignment/>
      <protection locked="0"/>
    </xf>
    <xf numFmtId="49" fontId="44" fillId="32" borderId="38" xfId="60" applyNumberFormat="1" applyFont="1" applyFill="1" applyBorder="1" applyAlignment="1" applyProtection="1">
      <alignment vertical="top"/>
      <protection locked="0"/>
    </xf>
    <xf numFmtId="49" fontId="44" fillId="32" borderId="39" xfId="60" applyNumberFormat="1" applyFont="1" applyFill="1" applyBorder="1" applyAlignment="1" applyProtection="1">
      <alignment vertical="top"/>
      <protection locked="0"/>
    </xf>
    <xf numFmtId="49" fontId="44" fillId="32" borderId="39" xfId="60" applyNumberFormat="1" applyFont="1" applyFill="1" applyBorder="1" applyAlignment="1" applyProtection="1">
      <alignment horizontal="right" vertical="top"/>
      <protection locked="0"/>
    </xf>
    <xf numFmtId="0" fontId="44" fillId="32" borderId="38" xfId="60" applyFont="1" applyFill="1" applyBorder="1" applyAlignment="1" applyProtection="1">
      <alignment vertical="top" wrapText="1"/>
      <protection locked="0"/>
    </xf>
    <xf numFmtId="49" fontId="41" fillId="32" borderId="38" xfId="60" applyNumberFormat="1" applyFont="1" applyFill="1" applyBorder="1" applyAlignment="1" applyProtection="1">
      <alignment vertical="top"/>
      <protection locked="0"/>
    </xf>
    <xf numFmtId="49" fontId="41" fillId="32" borderId="39" xfId="60" applyNumberFormat="1" applyFont="1" applyFill="1" applyBorder="1" applyAlignment="1" applyProtection="1">
      <alignment vertical="top"/>
      <protection locked="0"/>
    </xf>
    <xf numFmtId="49" fontId="41" fillId="32" borderId="39" xfId="60" applyNumberFormat="1" applyFont="1" applyFill="1" applyBorder="1" applyAlignment="1" applyProtection="1">
      <alignment horizontal="right" vertical="top"/>
      <protection locked="0"/>
    </xf>
    <xf numFmtId="0" fontId="41" fillId="32" borderId="38" xfId="60" applyFont="1" applyFill="1" applyBorder="1" applyAlignment="1" applyProtection="1">
      <alignment vertical="top" wrapText="1"/>
      <protection locked="0"/>
    </xf>
    <xf numFmtId="0" fontId="41" fillId="32" borderId="37" xfId="60" applyFont="1" applyFill="1" applyBorder="1" applyProtection="1">
      <alignment/>
      <protection locked="0"/>
    </xf>
    <xf numFmtId="49" fontId="42" fillId="32" borderId="38" xfId="60" applyNumberFormat="1" applyFont="1" applyFill="1" applyBorder="1" applyAlignment="1" applyProtection="1">
      <alignment vertical="top"/>
      <protection locked="0"/>
    </xf>
    <xf numFmtId="49" fontId="42" fillId="32" borderId="39" xfId="60" applyNumberFormat="1" applyFont="1" applyFill="1" applyBorder="1" applyAlignment="1" applyProtection="1">
      <alignment vertical="top"/>
      <protection locked="0"/>
    </xf>
    <xf numFmtId="49" fontId="42" fillId="32" borderId="39" xfId="60" applyNumberFormat="1" applyFont="1" applyFill="1" applyBorder="1" applyAlignment="1" applyProtection="1">
      <alignment horizontal="right" vertical="top"/>
      <protection locked="0"/>
    </xf>
    <xf numFmtId="0" fontId="42" fillId="32" borderId="38" xfId="60" applyFont="1" applyFill="1" applyBorder="1" applyAlignment="1" applyProtection="1">
      <alignment vertical="top" wrapText="1"/>
      <protection locked="0"/>
    </xf>
    <xf numFmtId="0" fontId="44" fillId="32" borderId="37" xfId="60" applyFont="1" applyFill="1" applyBorder="1" applyProtection="1">
      <alignment/>
      <protection locked="0"/>
    </xf>
    <xf numFmtId="49" fontId="43" fillId="32" borderId="40" xfId="60" applyNumberFormat="1" applyFont="1" applyFill="1" applyBorder="1" applyAlignment="1" applyProtection="1">
      <alignment vertical="top"/>
      <protection locked="0"/>
    </xf>
    <xf numFmtId="0" fontId="41" fillId="32" borderId="38" xfId="60" applyNumberFormat="1" applyFont="1" applyFill="1" applyBorder="1" applyAlignment="1" applyProtection="1">
      <alignment vertical="top" wrapText="1"/>
      <protection locked="0"/>
    </xf>
    <xf numFmtId="0" fontId="41" fillId="32" borderId="41" xfId="60" applyFont="1" applyFill="1" applyBorder="1" applyProtection="1">
      <alignment/>
      <protection locked="0"/>
    </xf>
    <xf numFmtId="49" fontId="41" fillId="32" borderId="42" xfId="60" applyNumberFormat="1" applyFont="1" applyFill="1" applyBorder="1" applyProtection="1">
      <alignment/>
      <protection locked="0"/>
    </xf>
    <xf numFmtId="49" fontId="41" fillId="32" borderId="43" xfId="60" applyNumberFormat="1" applyFont="1" applyFill="1" applyBorder="1" applyProtection="1">
      <alignment/>
      <protection locked="0"/>
    </xf>
    <xf numFmtId="49" fontId="41" fillId="32" borderId="44" xfId="60" applyNumberFormat="1" applyFont="1" applyFill="1" applyBorder="1" applyProtection="1">
      <alignment/>
      <protection locked="0"/>
    </xf>
    <xf numFmtId="49" fontId="41" fillId="32" borderId="45" xfId="60" applyNumberFormat="1" applyFont="1" applyFill="1" applyBorder="1" applyProtection="1">
      <alignment/>
      <protection locked="0"/>
    </xf>
    <xf numFmtId="49" fontId="41" fillId="32" borderId="46" xfId="60" applyNumberFormat="1" applyFont="1" applyFill="1" applyBorder="1" applyProtection="1">
      <alignment/>
      <protection locked="0"/>
    </xf>
    <xf numFmtId="49" fontId="41" fillId="32" borderId="43" xfId="60" applyNumberFormat="1" applyFont="1" applyFill="1" applyBorder="1" applyAlignment="1" applyProtection="1">
      <alignment horizontal="right"/>
      <protection locked="0"/>
    </xf>
    <xf numFmtId="0" fontId="45" fillId="32" borderId="44" xfId="60" applyFont="1" applyFill="1" applyBorder="1" applyAlignment="1" applyProtection="1">
      <alignment vertical="top" wrapText="1"/>
      <protection locked="0"/>
    </xf>
    <xf numFmtId="0" fontId="10" fillId="32" borderId="0" xfId="0" applyFont="1" applyFill="1" applyBorder="1" applyAlignment="1">
      <alignment horizontal="left" indent="17"/>
    </xf>
    <xf numFmtId="171" fontId="3" fillId="32" borderId="0" xfId="60" applyNumberFormat="1" applyFont="1" applyFill="1" applyBorder="1" applyAlignment="1" applyProtection="1">
      <alignment horizontal="left" indent="17"/>
      <protection locked="0"/>
    </xf>
    <xf numFmtId="0" fontId="3" fillId="32" borderId="0" xfId="60" applyFont="1" applyFill="1" applyBorder="1" applyAlignment="1">
      <alignment horizontal="left" indent="17"/>
      <protection/>
    </xf>
    <xf numFmtId="0" fontId="9" fillId="32" borderId="0" xfId="0" applyFont="1" applyFill="1" applyBorder="1" applyAlignment="1">
      <alignment horizontal="left" indent="17"/>
    </xf>
    <xf numFmtId="0" fontId="9" fillId="32" borderId="0" xfId="0" applyFont="1" applyFill="1" applyAlignment="1">
      <alignment horizontal="left" indent="17"/>
    </xf>
    <xf numFmtId="0" fontId="9" fillId="0" borderId="0" xfId="0" applyFont="1" applyAlignment="1">
      <alignment horizontal="left" indent="17"/>
    </xf>
    <xf numFmtId="0" fontId="9" fillId="32" borderId="0" xfId="60" applyFont="1" applyFill="1" applyProtection="1">
      <alignment/>
      <protection locked="0"/>
    </xf>
    <xf numFmtId="171" fontId="9" fillId="32" borderId="0" xfId="60" applyNumberFormat="1" applyFont="1" applyFill="1" applyBorder="1" applyAlignment="1" applyProtection="1">
      <alignment horizontal="left" indent="17"/>
      <protection locked="0"/>
    </xf>
    <xf numFmtId="0" fontId="9" fillId="32" borderId="0" xfId="60" applyFont="1" applyFill="1" applyBorder="1" applyAlignment="1">
      <alignment horizontal="left" indent="17"/>
      <protection/>
    </xf>
    <xf numFmtId="0" fontId="9" fillId="32" borderId="0" xfId="60" applyFont="1" applyFill="1">
      <alignment/>
      <protection/>
    </xf>
    <xf numFmtId="171" fontId="9" fillId="32" borderId="0" xfId="60" applyNumberFormat="1" applyFont="1" applyFill="1" applyBorder="1" applyAlignment="1" applyProtection="1">
      <alignment horizontal="left"/>
      <protection locked="0"/>
    </xf>
    <xf numFmtId="0" fontId="9" fillId="32" borderId="0" xfId="60" applyFont="1" applyFill="1" applyBorder="1">
      <alignment/>
      <protection/>
    </xf>
    <xf numFmtId="0" fontId="40" fillId="32" borderId="0" xfId="60" applyFont="1" applyFill="1" applyProtection="1">
      <alignment/>
      <protection locked="0"/>
    </xf>
    <xf numFmtId="171" fontId="40" fillId="32" borderId="0" xfId="60" applyNumberFormat="1" applyFont="1" applyFill="1" applyBorder="1" applyProtection="1">
      <alignment/>
      <protection locked="0"/>
    </xf>
    <xf numFmtId="0" fontId="36" fillId="32" borderId="0" xfId="60" applyFont="1" applyFill="1" applyProtection="1">
      <alignment/>
      <protection locked="0"/>
    </xf>
    <xf numFmtId="171" fontId="9" fillId="32" borderId="0" xfId="60" applyNumberFormat="1" applyFont="1" applyFill="1" applyBorder="1" applyProtection="1">
      <alignment/>
      <protection locked="0"/>
    </xf>
    <xf numFmtId="0" fontId="10" fillId="32" borderId="0" xfId="60" applyFont="1" applyFill="1" applyBorder="1" applyAlignment="1" applyProtection="1">
      <alignment horizontal="center"/>
      <protection locked="0"/>
    </xf>
    <xf numFmtId="171" fontId="40" fillId="32" borderId="0" xfId="60" applyNumberFormat="1" applyFont="1" applyFill="1" applyBorder="1" applyAlignment="1" applyProtection="1">
      <alignment horizontal="right"/>
      <protection locked="0"/>
    </xf>
    <xf numFmtId="2" fontId="9" fillId="32" borderId="47" xfId="60" applyNumberFormat="1" applyFont="1" applyFill="1" applyBorder="1" applyAlignment="1" applyProtection="1">
      <alignment horizontal="center" vertical="center"/>
      <protection locked="0"/>
    </xf>
    <xf numFmtId="0" fontId="9" fillId="32" borderId="48" xfId="60" applyFont="1" applyFill="1" applyBorder="1" applyAlignment="1" applyProtection="1">
      <alignment horizontal="left" vertical="top"/>
      <protection locked="0"/>
    </xf>
    <xf numFmtId="0" fontId="9" fillId="32" borderId="49" xfId="60" applyFont="1" applyFill="1" applyBorder="1" applyAlignment="1" applyProtection="1">
      <alignment horizontal="left" vertical="top"/>
      <protection locked="0"/>
    </xf>
    <xf numFmtId="0" fontId="9" fillId="32" borderId="49" xfId="60" applyFont="1" applyFill="1" applyBorder="1" applyAlignment="1">
      <alignment horizontal="left" vertical="top"/>
      <protection/>
    </xf>
    <xf numFmtId="2" fontId="9" fillId="32" borderId="50" xfId="60" applyNumberFormat="1" applyFont="1" applyFill="1" applyBorder="1" applyAlignment="1" applyProtection="1">
      <alignment horizontal="center" vertical="center"/>
      <protection locked="0"/>
    </xf>
    <xf numFmtId="0" fontId="9" fillId="32" borderId="51" xfId="60" applyFont="1" applyFill="1" applyBorder="1" applyAlignment="1" applyProtection="1">
      <alignment vertical="top" textRotation="90" wrapText="1"/>
      <protection locked="0"/>
    </xf>
    <xf numFmtId="0" fontId="9" fillId="32" borderId="52" xfId="60" applyFont="1" applyFill="1" applyBorder="1" applyAlignment="1" applyProtection="1">
      <alignment vertical="top" textRotation="90" wrapText="1"/>
      <protection locked="0"/>
    </xf>
    <xf numFmtId="0" fontId="9" fillId="32" borderId="53" xfId="60" applyFont="1" applyFill="1" applyBorder="1" applyAlignment="1" applyProtection="1">
      <alignment vertical="top" textRotation="90" wrapText="1"/>
      <protection locked="0"/>
    </xf>
    <xf numFmtId="0" fontId="10" fillId="32" borderId="54" xfId="60" applyFont="1" applyFill="1" applyBorder="1" applyAlignment="1" applyProtection="1">
      <alignment horizontal="center"/>
      <protection locked="0"/>
    </xf>
    <xf numFmtId="0" fontId="9" fillId="32" borderId="55" xfId="60" applyFont="1" applyFill="1" applyBorder="1" applyAlignment="1" applyProtection="1">
      <alignment horizontal="center"/>
      <protection locked="0"/>
    </xf>
    <xf numFmtId="0" fontId="9" fillId="32" borderId="56" xfId="60" applyFont="1" applyFill="1" applyBorder="1" applyAlignment="1" applyProtection="1">
      <alignment horizontal="center"/>
      <protection locked="0"/>
    </xf>
    <xf numFmtId="0" fontId="9" fillId="32" borderId="57" xfId="60" applyFont="1" applyFill="1" applyBorder="1" applyAlignment="1" applyProtection="1">
      <alignment horizontal="center"/>
      <protection locked="0"/>
    </xf>
    <xf numFmtId="0" fontId="10" fillId="32" borderId="15" xfId="60" applyFont="1" applyFill="1" applyBorder="1" applyAlignment="1" applyProtection="1">
      <alignment horizontal="center"/>
      <protection locked="0"/>
    </xf>
    <xf numFmtId="49" fontId="10" fillId="32" borderId="15" xfId="60" applyNumberFormat="1" applyFont="1" applyFill="1" applyBorder="1" applyAlignment="1" applyProtection="1">
      <alignment horizontal="center"/>
      <protection locked="0"/>
    </xf>
    <xf numFmtId="49" fontId="10" fillId="32" borderId="15" xfId="60" applyNumberFormat="1" applyFont="1" applyFill="1" applyBorder="1" applyAlignment="1" applyProtection="1">
      <alignment horizontal="right"/>
      <protection locked="0"/>
    </xf>
    <xf numFmtId="0" fontId="10" fillId="32" borderId="15" xfId="60" applyFont="1" applyFill="1" applyBorder="1" applyProtection="1">
      <alignment/>
      <protection locked="0"/>
    </xf>
    <xf numFmtId="0" fontId="10" fillId="32" borderId="58" xfId="60" applyFont="1" applyFill="1" applyBorder="1" applyProtection="1">
      <alignment/>
      <protection locked="0"/>
    </xf>
    <xf numFmtId="49" fontId="10" fillId="32" borderId="59" xfId="60" applyNumberFormat="1" applyFont="1" applyFill="1" applyBorder="1" applyProtection="1">
      <alignment/>
      <protection locked="0"/>
    </xf>
    <xf numFmtId="49" fontId="10" fillId="32" borderId="60" xfId="60" applyNumberFormat="1" applyFont="1" applyFill="1" applyBorder="1" applyAlignment="1" applyProtection="1">
      <alignment horizontal="left"/>
      <protection locked="0"/>
    </xf>
    <xf numFmtId="49" fontId="10" fillId="32" borderId="61" xfId="60" applyNumberFormat="1" applyFont="1" applyFill="1" applyBorder="1" applyProtection="1">
      <alignment/>
      <protection locked="0"/>
    </xf>
    <xf numFmtId="49" fontId="10" fillId="32" borderId="60" xfId="60" applyNumberFormat="1" applyFont="1" applyFill="1" applyBorder="1" applyProtection="1">
      <alignment/>
      <protection locked="0"/>
    </xf>
    <xf numFmtId="49" fontId="10" fillId="32" borderId="60" xfId="60" applyNumberFormat="1" applyFont="1" applyFill="1" applyBorder="1" applyAlignment="1" applyProtection="1">
      <alignment horizontal="right"/>
      <protection locked="0"/>
    </xf>
    <xf numFmtId="0" fontId="10" fillId="32" borderId="61" xfId="60" applyFont="1" applyFill="1" applyBorder="1" applyProtection="1">
      <alignment/>
      <protection locked="0"/>
    </xf>
    <xf numFmtId="0" fontId="10" fillId="32" borderId="37" xfId="60" applyFont="1" applyFill="1" applyBorder="1" applyProtection="1">
      <alignment/>
      <protection locked="0"/>
    </xf>
    <xf numFmtId="49" fontId="10" fillId="32" borderId="40" xfId="60" applyNumberFormat="1" applyFont="1" applyFill="1" applyBorder="1" applyProtection="1">
      <alignment/>
      <protection locked="0"/>
    </xf>
    <xf numFmtId="49" fontId="10" fillId="32" borderId="39" xfId="60" applyNumberFormat="1" applyFont="1" applyFill="1" applyBorder="1" applyAlignment="1" applyProtection="1">
      <alignment horizontal="left"/>
      <protection locked="0"/>
    </xf>
    <xf numFmtId="49" fontId="10" fillId="32" borderId="38" xfId="60" applyNumberFormat="1" applyFont="1" applyFill="1" applyBorder="1" applyProtection="1">
      <alignment/>
      <protection locked="0"/>
    </xf>
    <xf numFmtId="49" fontId="10" fillId="32" borderId="39" xfId="60" applyNumberFormat="1" applyFont="1" applyFill="1" applyBorder="1" applyProtection="1">
      <alignment/>
      <protection locked="0"/>
    </xf>
    <xf numFmtId="49" fontId="10" fillId="32" borderId="39" xfId="60" applyNumberFormat="1" applyFont="1" applyFill="1" applyBorder="1" applyAlignment="1" applyProtection="1">
      <alignment horizontal="right"/>
      <protection locked="0"/>
    </xf>
    <xf numFmtId="0" fontId="10" fillId="32" borderId="38" xfId="60" applyFont="1" applyFill="1" applyBorder="1" applyProtection="1">
      <alignment/>
      <protection locked="0"/>
    </xf>
    <xf numFmtId="0" fontId="46" fillId="32" borderId="37" xfId="60" applyFont="1" applyFill="1" applyBorder="1" applyAlignment="1" applyProtection="1">
      <alignment vertical="top"/>
      <protection locked="0"/>
    </xf>
    <xf numFmtId="49" fontId="47" fillId="32" borderId="40" xfId="60" applyNumberFormat="1" applyFont="1" applyFill="1" applyBorder="1" applyAlignment="1" applyProtection="1">
      <alignment vertical="top"/>
      <protection locked="0"/>
    </xf>
    <xf numFmtId="49" fontId="47" fillId="32" borderId="39" xfId="60" applyNumberFormat="1" applyFont="1" applyFill="1" applyBorder="1" applyAlignment="1" applyProtection="1">
      <alignment horizontal="left" vertical="top"/>
      <protection locked="0"/>
    </xf>
    <xf numFmtId="49" fontId="47" fillId="32" borderId="38" xfId="60" applyNumberFormat="1" applyFont="1" applyFill="1" applyBorder="1" applyAlignment="1" applyProtection="1">
      <alignment vertical="top"/>
      <protection locked="0"/>
    </xf>
    <xf numFmtId="49" fontId="47" fillId="32" borderId="39" xfId="60" applyNumberFormat="1" applyFont="1" applyFill="1" applyBorder="1" applyAlignment="1" applyProtection="1">
      <alignment vertical="top"/>
      <protection locked="0"/>
    </xf>
    <xf numFmtId="49" fontId="47" fillId="32" borderId="39" xfId="60" applyNumberFormat="1" applyFont="1" applyFill="1" applyBorder="1" applyAlignment="1" applyProtection="1">
      <alignment horizontal="right" vertical="top"/>
      <protection locked="0"/>
    </xf>
    <xf numFmtId="0" fontId="47" fillId="32" borderId="38" xfId="60" applyFont="1" applyFill="1" applyBorder="1" applyAlignment="1" applyProtection="1">
      <alignment vertical="top" wrapText="1"/>
      <protection locked="0"/>
    </xf>
    <xf numFmtId="49" fontId="9" fillId="32" borderId="40" xfId="60" applyNumberFormat="1" applyFont="1" applyFill="1" applyBorder="1" applyAlignment="1" applyProtection="1">
      <alignment vertical="top"/>
      <protection locked="0"/>
    </xf>
    <xf numFmtId="49" fontId="9" fillId="32" borderId="39" xfId="60" applyNumberFormat="1" applyFont="1" applyFill="1" applyBorder="1" applyAlignment="1" applyProtection="1">
      <alignment horizontal="left" vertical="top"/>
      <protection locked="0"/>
    </xf>
    <xf numFmtId="49" fontId="9" fillId="32" borderId="38" xfId="60" applyNumberFormat="1" applyFont="1" applyFill="1" applyBorder="1" applyAlignment="1" applyProtection="1">
      <alignment vertical="top"/>
      <protection locked="0"/>
    </xf>
    <xf numFmtId="49" fontId="9" fillId="32" borderId="39" xfId="60" applyNumberFormat="1" applyFont="1" applyFill="1" applyBorder="1" applyAlignment="1" applyProtection="1">
      <alignment vertical="top"/>
      <protection locked="0"/>
    </xf>
    <xf numFmtId="49" fontId="9" fillId="32" borderId="39" xfId="60" applyNumberFormat="1" applyFont="1" applyFill="1" applyBorder="1" applyAlignment="1" applyProtection="1">
      <alignment horizontal="right" vertical="top"/>
      <protection locked="0"/>
    </xf>
    <xf numFmtId="0" fontId="9" fillId="32" borderId="38" xfId="60" applyFont="1" applyFill="1" applyBorder="1" applyAlignment="1" applyProtection="1">
      <alignment vertical="top" wrapText="1"/>
      <protection locked="0"/>
    </xf>
    <xf numFmtId="0" fontId="46" fillId="32" borderId="37" xfId="60" applyFont="1" applyFill="1" applyBorder="1" applyProtection="1">
      <alignment/>
      <protection locked="0"/>
    </xf>
    <xf numFmtId="0" fontId="6" fillId="32" borderId="36" xfId="55" applyFont="1" applyFill="1" applyBorder="1" applyAlignment="1">
      <alignment wrapText="1"/>
      <protection/>
    </xf>
    <xf numFmtId="0" fontId="9" fillId="32" borderId="37" xfId="60" applyFont="1" applyFill="1" applyBorder="1" applyProtection="1">
      <alignment/>
      <protection locked="0"/>
    </xf>
    <xf numFmtId="49" fontId="9" fillId="32" borderId="34" xfId="0" applyNumberFormat="1" applyFont="1" applyFill="1" applyBorder="1" applyAlignment="1">
      <alignment vertical="top"/>
    </xf>
    <xf numFmtId="49" fontId="9" fillId="32" borderId="35" xfId="0" applyNumberFormat="1" applyFont="1" applyFill="1" applyBorder="1" applyAlignment="1">
      <alignment vertical="top"/>
    </xf>
    <xf numFmtId="49" fontId="9" fillId="32" borderId="36" xfId="0" applyNumberFormat="1" applyFont="1" applyFill="1" applyBorder="1" applyAlignment="1">
      <alignment vertical="top"/>
    </xf>
    <xf numFmtId="0" fontId="9" fillId="32" borderId="36" xfId="0" applyFont="1" applyFill="1" applyBorder="1" applyAlignment="1">
      <alignment wrapText="1"/>
    </xf>
    <xf numFmtId="49" fontId="9" fillId="32" borderId="34" xfId="0" applyNumberFormat="1" applyFont="1" applyFill="1" applyBorder="1" applyAlignment="1">
      <alignment/>
    </xf>
    <xf numFmtId="49" fontId="9" fillId="32" borderId="35" xfId="0" applyNumberFormat="1" applyFont="1" applyFill="1" applyBorder="1" applyAlignment="1">
      <alignment/>
    </xf>
    <xf numFmtId="49" fontId="9" fillId="32" borderId="36" xfId="0" applyNumberFormat="1" applyFont="1" applyFill="1" applyBorder="1" applyAlignment="1">
      <alignment/>
    </xf>
    <xf numFmtId="0" fontId="10" fillId="32" borderId="37" xfId="60" applyFont="1" applyFill="1" applyBorder="1" applyAlignment="1" applyProtection="1">
      <alignment vertical="top"/>
      <protection locked="0"/>
    </xf>
    <xf numFmtId="0" fontId="6" fillId="32" borderId="36" xfId="54" applyFont="1" applyFill="1" applyBorder="1" applyAlignment="1">
      <alignment/>
      <protection/>
    </xf>
    <xf numFmtId="49" fontId="10" fillId="32" borderId="34" xfId="0" applyNumberFormat="1" applyFont="1" applyFill="1" applyBorder="1" applyAlignment="1">
      <alignment/>
    </xf>
    <xf numFmtId="49" fontId="10" fillId="32" borderId="35" xfId="0" applyNumberFormat="1" applyFont="1" applyFill="1" applyBorder="1" applyAlignment="1">
      <alignment/>
    </xf>
    <xf numFmtId="49" fontId="10" fillId="32" borderId="36" xfId="0" applyNumberFormat="1" applyFont="1" applyFill="1" applyBorder="1" applyAlignment="1">
      <alignment/>
    </xf>
    <xf numFmtId="0" fontId="46" fillId="32" borderId="38" xfId="60" applyFont="1" applyFill="1" applyBorder="1" applyProtection="1">
      <alignment/>
      <protection locked="0"/>
    </xf>
    <xf numFmtId="0" fontId="9" fillId="32" borderId="37" xfId="60" applyFont="1" applyFill="1" applyBorder="1" applyAlignment="1" applyProtection="1">
      <alignment vertical="top" wrapText="1"/>
      <protection locked="0"/>
    </xf>
    <xf numFmtId="49" fontId="47" fillId="32" borderId="40" xfId="60" applyNumberFormat="1" applyFont="1" applyFill="1" applyBorder="1" applyAlignment="1" applyProtection="1">
      <alignment vertical="top" wrapText="1"/>
      <protection locked="0"/>
    </xf>
    <xf numFmtId="49" fontId="47" fillId="32" borderId="39" xfId="60" applyNumberFormat="1" applyFont="1" applyFill="1" applyBorder="1" applyAlignment="1" applyProtection="1">
      <alignment horizontal="left" vertical="top" wrapText="1"/>
      <protection locked="0"/>
    </xf>
    <xf numFmtId="49" fontId="47" fillId="32" borderId="38" xfId="60" applyNumberFormat="1" applyFont="1" applyFill="1" applyBorder="1" applyAlignment="1" applyProtection="1">
      <alignment vertical="top" wrapText="1"/>
      <protection locked="0"/>
    </xf>
    <xf numFmtId="49" fontId="47" fillId="32" borderId="39" xfId="60" applyNumberFormat="1" applyFont="1" applyFill="1" applyBorder="1" applyAlignment="1" applyProtection="1">
      <alignment vertical="top" wrapText="1"/>
      <protection locked="0"/>
    </xf>
    <xf numFmtId="49" fontId="47" fillId="32" borderId="39" xfId="60" applyNumberFormat="1" applyFont="1" applyFill="1" applyBorder="1" applyAlignment="1" applyProtection="1">
      <alignment horizontal="right" vertical="top" wrapText="1"/>
      <protection locked="0"/>
    </xf>
    <xf numFmtId="49" fontId="9" fillId="32" borderId="39" xfId="60" applyNumberFormat="1" applyFont="1" applyFill="1" applyBorder="1" applyAlignment="1" applyProtection="1">
      <alignment horizontal="left" vertical="top" wrapText="1"/>
      <protection locked="0"/>
    </xf>
    <xf numFmtId="49" fontId="9" fillId="32" borderId="38" xfId="60" applyNumberFormat="1" applyFont="1" applyFill="1" applyBorder="1" applyAlignment="1" applyProtection="1">
      <alignment vertical="top" wrapText="1"/>
      <protection locked="0"/>
    </xf>
    <xf numFmtId="49" fontId="9" fillId="32" borderId="39" xfId="60" applyNumberFormat="1" applyFont="1" applyFill="1" applyBorder="1" applyAlignment="1" applyProtection="1">
      <alignment vertical="top" wrapText="1"/>
      <protection locked="0"/>
    </xf>
    <xf numFmtId="49" fontId="9" fillId="32" borderId="39" xfId="60" applyNumberFormat="1" applyFont="1" applyFill="1" applyBorder="1" applyAlignment="1" applyProtection="1">
      <alignment horizontal="right" vertical="top" wrapText="1"/>
      <protection locked="0"/>
    </xf>
    <xf numFmtId="0" fontId="47" fillId="32" borderId="37" xfId="60" applyFont="1" applyFill="1" applyBorder="1" applyAlignment="1" applyProtection="1">
      <alignment vertical="top"/>
      <protection locked="0"/>
    </xf>
    <xf numFmtId="0" fontId="9" fillId="32" borderId="37" xfId="60" applyFont="1" applyFill="1" applyBorder="1" applyAlignment="1" applyProtection="1">
      <alignment vertical="top"/>
      <protection locked="0"/>
    </xf>
    <xf numFmtId="49" fontId="10" fillId="32" borderId="40" xfId="60" applyNumberFormat="1" applyFont="1" applyFill="1" applyBorder="1" applyAlignment="1" applyProtection="1">
      <alignment vertical="top"/>
      <protection locked="0"/>
    </xf>
    <xf numFmtId="49" fontId="10" fillId="32" borderId="39" xfId="60" applyNumberFormat="1" applyFont="1" applyFill="1" applyBorder="1" applyAlignment="1" applyProtection="1">
      <alignment horizontal="left" vertical="top"/>
      <protection locked="0"/>
    </xf>
    <xf numFmtId="49" fontId="10" fillId="32" borderId="38" xfId="60" applyNumberFormat="1" applyFont="1" applyFill="1" applyBorder="1" applyAlignment="1" applyProtection="1">
      <alignment vertical="top"/>
      <protection locked="0"/>
    </xf>
    <xf numFmtId="49" fontId="10" fillId="32" borderId="39" xfId="60" applyNumberFormat="1" applyFont="1" applyFill="1" applyBorder="1" applyAlignment="1" applyProtection="1">
      <alignment vertical="top"/>
      <protection locked="0"/>
    </xf>
    <xf numFmtId="49" fontId="10" fillId="32" borderId="39" xfId="60" applyNumberFormat="1" applyFont="1" applyFill="1" applyBorder="1" applyAlignment="1" applyProtection="1">
      <alignment horizontal="right" vertical="top"/>
      <protection locked="0"/>
    </xf>
    <xf numFmtId="0" fontId="10" fillId="32" borderId="38" xfId="60" applyFont="1" applyFill="1" applyBorder="1" applyAlignment="1" applyProtection="1">
      <alignment vertical="top" wrapText="1"/>
      <protection locked="0"/>
    </xf>
    <xf numFmtId="9" fontId="47" fillId="32" borderId="38" xfId="65" applyFont="1" applyFill="1" applyBorder="1" applyAlignment="1" applyProtection="1">
      <alignment vertical="top" wrapText="1"/>
      <protection locked="0"/>
    </xf>
    <xf numFmtId="49" fontId="9" fillId="32" borderId="40" xfId="60" applyNumberFormat="1" applyFont="1" applyFill="1" applyBorder="1" applyProtection="1">
      <alignment/>
      <protection locked="0"/>
    </xf>
    <xf numFmtId="49" fontId="9" fillId="32" borderId="39" xfId="60" applyNumberFormat="1" applyFont="1" applyFill="1" applyBorder="1" applyAlignment="1" applyProtection="1">
      <alignment horizontal="left"/>
      <protection locked="0"/>
    </xf>
    <xf numFmtId="49" fontId="9" fillId="32" borderId="38" xfId="60" applyNumberFormat="1" applyFont="1" applyFill="1" applyBorder="1" applyProtection="1">
      <alignment/>
      <protection locked="0"/>
    </xf>
    <xf numFmtId="49" fontId="9" fillId="32" borderId="39" xfId="60" applyNumberFormat="1" applyFont="1" applyFill="1" applyBorder="1" applyProtection="1">
      <alignment/>
      <protection locked="0"/>
    </xf>
    <xf numFmtId="49" fontId="9" fillId="32" borderId="39" xfId="60" applyNumberFormat="1" applyFont="1" applyFill="1" applyBorder="1" applyAlignment="1" applyProtection="1">
      <alignment horizontal="right"/>
      <protection locked="0"/>
    </xf>
    <xf numFmtId="0" fontId="6" fillId="32" borderId="36" xfId="56" applyFont="1" applyFill="1" applyBorder="1" applyAlignment="1">
      <alignment wrapText="1"/>
      <protection/>
    </xf>
    <xf numFmtId="0" fontId="8" fillId="32" borderId="36" xfId="57" applyFont="1" applyFill="1" applyBorder="1" applyAlignment="1">
      <alignment wrapText="1"/>
      <protection/>
    </xf>
    <xf numFmtId="0" fontId="6" fillId="32" borderId="36" xfId="57" applyFont="1" applyFill="1" applyBorder="1" applyAlignment="1">
      <alignment wrapText="1"/>
      <protection/>
    </xf>
    <xf numFmtId="0" fontId="47" fillId="32" borderId="37" xfId="60" applyFont="1" applyFill="1" applyBorder="1" applyProtection="1">
      <alignment/>
      <protection locked="0"/>
    </xf>
    <xf numFmtId="49" fontId="48" fillId="32" borderId="40" xfId="60" applyNumberFormat="1" applyFont="1" applyFill="1" applyBorder="1" applyAlignment="1" applyProtection="1">
      <alignment vertical="top"/>
      <protection locked="0"/>
    </xf>
    <xf numFmtId="49" fontId="48" fillId="32" borderId="39" xfId="60" applyNumberFormat="1" applyFont="1" applyFill="1" applyBorder="1" applyAlignment="1" applyProtection="1">
      <alignment vertical="top"/>
      <protection locked="0"/>
    </xf>
    <xf numFmtId="49" fontId="48" fillId="32" borderId="38" xfId="60" applyNumberFormat="1" applyFont="1" applyFill="1" applyBorder="1" applyAlignment="1" applyProtection="1">
      <alignment vertical="top"/>
      <protection locked="0"/>
    </xf>
    <xf numFmtId="49" fontId="48" fillId="32" borderId="39" xfId="60" applyNumberFormat="1" applyFont="1" applyFill="1" applyBorder="1" applyAlignment="1" applyProtection="1">
      <alignment horizontal="right" vertical="top"/>
      <protection locked="0"/>
    </xf>
    <xf numFmtId="0" fontId="48" fillId="32" borderId="38" xfId="60" applyFont="1" applyFill="1" applyBorder="1" applyAlignment="1" applyProtection="1">
      <alignment vertical="top" wrapText="1"/>
      <protection locked="0"/>
    </xf>
    <xf numFmtId="49" fontId="47" fillId="32" borderId="34" xfId="0" applyNumberFormat="1" applyFont="1" applyFill="1" applyBorder="1" applyAlignment="1">
      <alignment/>
    </xf>
    <xf numFmtId="49" fontId="47" fillId="32" borderId="35" xfId="0" applyNumberFormat="1" applyFont="1" applyFill="1" applyBorder="1" applyAlignment="1">
      <alignment/>
    </xf>
    <xf numFmtId="49" fontId="47" fillId="32" borderId="36" xfId="0" applyNumberFormat="1" applyFont="1" applyFill="1" applyBorder="1" applyAlignment="1">
      <alignment/>
    </xf>
    <xf numFmtId="0" fontId="47" fillId="32" borderId="36" xfId="0" applyFont="1" applyFill="1" applyBorder="1" applyAlignment="1">
      <alignment wrapText="1"/>
    </xf>
    <xf numFmtId="49" fontId="47" fillId="32" borderId="40" xfId="60" applyNumberFormat="1" applyFont="1" applyFill="1" applyBorder="1" applyProtection="1">
      <alignment/>
      <protection locked="0"/>
    </xf>
    <xf numFmtId="49" fontId="47" fillId="32" borderId="39" xfId="60" applyNumberFormat="1" applyFont="1" applyFill="1" applyBorder="1" applyProtection="1">
      <alignment/>
      <protection locked="0"/>
    </xf>
    <xf numFmtId="49" fontId="47" fillId="32" borderId="38" xfId="60" applyNumberFormat="1" applyFont="1" applyFill="1" applyBorder="1" applyProtection="1">
      <alignment/>
      <protection locked="0"/>
    </xf>
    <xf numFmtId="49" fontId="47" fillId="32" borderId="39" xfId="60" applyNumberFormat="1" applyFont="1" applyFill="1" applyBorder="1" applyAlignment="1" applyProtection="1">
      <alignment horizontal="right"/>
      <protection locked="0"/>
    </xf>
    <xf numFmtId="49" fontId="46" fillId="32" borderId="40" xfId="60" applyNumberFormat="1" applyFont="1" applyFill="1" applyBorder="1" applyAlignment="1" applyProtection="1">
      <alignment vertical="top"/>
      <protection locked="0"/>
    </xf>
    <xf numFmtId="49" fontId="46" fillId="32" borderId="39" xfId="60" applyNumberFormat="1" applyFont="1" applyFill="1" applyBorder="1" applyAlignment="1" applyProtection="1">
      <alignment vertical="top"/>
      <protection locked="0"/>
    </xf>
    <xf numFmtId="49" fontId="46" fillId="32" borderId="38" xfId="60" applyNumberFormat="1" applyFont="1" applyFill="1" applyBorder="1" applyAlignment="1" applyProtection="1">
      <alignment vertical="top"/>
      <protection locked="0"/>
    </xf>
    <xf numFmtId="49" fontId="46" fillId="32" borderId="39" xfId="60" applyNumberFormat="1" applyFont="1" applyFill="1" applyBorder="1" applyAlignment="1" applyProtection="1">
      <alignment horizontal="right" vertical="top"/>
      <protection locked="0"/>
    </xf>
    <xf numFmtId="0" fontId="46" fillId="32" borderId="38" xfId="60" applyFont="1" applyFill="1" applyBorder="1" applyAlignment="1" applyProtection="1">
      <alignment vertical="top" wrapText="1"/>
      <protection locked="0"/>
    </xf>
    <xf numFmtId="0" fontId="10" fillId="32" borderId="35" xfId="60" applyFont="1" applyFill="1" applyBorder="1" applyProtection="1">
      <alignment/>
      <protection locked="0"/>
    </xf>
    <xf numFmtId="49" fontId="46" fillId="32" borderId="35" xfId="60" applyNumberFormat="1" applyFont="1" applyFill="1" applyBorder="1" applyAlignment="1" applyProtection="1">
      <alignment vertical="top"/>
      <protection locked="0"/>
    </xf>
    <xf numFmtId="49" fontId="46" fillId="32" borderId="36" xfId="60" applyNumberFormat="1" applyFont="1" applyFill="1" applyBorder="1" applyAlignment="1" applyProtection="1">
      <alignment vertical="top"/>
      <protection locked="0"/>
    </xf>
    <xf numFmtId="49" fontId="46" fillId="32" borderId="35" xfId="60" applyNumberFormat="1" applyFont="1" applyFill="1" applyBorder="1" applyAlignment="1" applyProtection="1">
      <alignment horizontal="right" vertical="top"/>
      <protection locked="0"/>
    </xf>
    <xf numFmtId="0" fontId="46" fillId="32" borderId="36" xfId="60" applyFont="1" applyFill="1" applyBorder="1" applyAlignment="1" applyProtection="1">
      <alignment vertical="top" wrapText="1"/>
      <protection locked="0"/>
    </xf>
    <xf numFmtId="0" fontId="47" fillId="32" borderId="38" xfId="60" applyNumberFormat="1" applyFont="1" applyFill="1" applyBorder="1" applyAlignment="1" applyProtection="1">
      <alignment vertical="top" wrapText="1"/>
      <protection locked="0"/>
    </xf>
    <xf numFmtId="0" fontId="9" fillId="32" borderId="38" xfId="60" applyNumberFormat="1" applyFont="1" applyFill="1" applyBorder="1" applyAlignment="1" applyProtection="1">
      <alignment vertical="top" wrapText="1"/>
      <protection locked="0"/>
    </xf>
    <xf numFmtId="171" fontId="49" fillId="32" borderId="35" xfId="60" applyNumberFormat="1" applyFont="1" applyFill="1" applyBorder="1" applyAlignment="1" applyProtection="1">
      <alignment horizontal="center" vertical="center"/>
      <protection locked="0"/>
    </xf>
    <xf numFmtId="171" fontId="50" fillId="32" borderId="15" xfId="60" applyNumberFormat="1" applyFont="1" applyFill="1" applyBorder="1" applyAlignment="1" applyProtection="1">
      <alignment horizontal="center" vertical="center"/>
      <protection locked="0"/>
    </xf>
    <xf numFmtId="171" fontId="50" fillId="32" borderId="60" xfId="60" applyNumberFormat="1" applyFont="1" applyFill="1" applyBorder="1" applyAlignment="1" applyProtection="1">
      <alignment horizontal="center" vertical="center"/>
      <protection locked="0"/>
    </xf>
    <xf numFmtId="171" fontId="50" fillId="32" borderId="39" xfId="60" applyNumberFormat="1" applyFont="1" applyFill="1" applyBorder="1" applyAlignment="1" applyProtection="1">
      <alignment horizontal="center" vertical="center"/>
      <protection locked="0"/>
    </xf>
    <xf numFmtId="171" fontId="49" fillId="32" borderId="39" xfId="60" applyNumberFormat="1" applyFont="1" applyFill="1" applyBorder="1" applyAlignment="1" applyProtection="1">
      <alignment horizontal="center" vertical="center"/>
      <protection locked="0"/>
    </xf>
    <xf numFmtId="171" fontId="51" fillId="32" borderId="39" xfId="60" applyNumberFormat="1" applyFont="1" applyFill="1" applyBorder="1" applyAlignment="1" applyProtection="1">
      <alignment horizontal="center" vertical="center"/>
      <protection locked="0"/>
    </xf>
    <xf numFmtId="171" fontId="52" fillId="32" borderId="39" xfId="60" applyNumberFormat="1" applyFont="1" applyFill="1" applyBorder="1" applyAlignment="1" applyProtection="1">
      <alignment horizontal="center" vertical="center"/>
      <protection locked="0"/>
    </xf>
    <xf numFmtId="171" fontId="11" fillId="32" borderId="39" xfId="60" applyNumberFormat="1" applyFont="1" applyFill="1" applyBorder="1" applyAlignment="1" applyProtection="1">
      <alignment horizontal="center" vertical="center"/>
      <protection locked="0"/>
    </xf>
    <xf numFmtId="171" fontId="53" fillId="32" borderId="39" xfId="60" applyNumberFormat="1" applyFont="1" applyFill="1" applyBorder="1" applyAlignment="1" applyProtection="1">
      <alignment horizontal="center" vertical="center"/>
      <protection locked="0"/>
    </xf>
    <xf numFmtId="171" fontId="49" fillId="32" borderId="39" xfId="60" applyNumberFormat="1" applyFont="1" applyFill="1" applyBorder="1" applyAlignment="1" applyProtection="1">
      <alignment horizontal="center" vertical="center" wrapText="1"/>
      <protection locked="0"/>
    </xf>
    <xf numFmtId="171" fontId="51" fillId="32" borderId="39" xfId="60" applyNumberFormat="1" applyFont="1" applyFill="1" applyBorder="1" applyAlignment="1" applyProtection="1">
      <alignment horizontal="center" vertical="center" wrapText="1"/>
      <protection locked="0"/>
    </xf>
    <xf numFmtId="171" fontId="54" fillId="32" borderId="39" xfId="60" applyNumberFormat="1" applyFont="1" applyFill="1" applyBorder="1" applyAlignment="1" applyProtection="1">
      <alignment horizontal="center" vertical="center"/>
      <protection locked="0"/>
    </xf>
    <xf numFmtId="171" fontId="50" fillId="32" borderId="39" xfId="60" applyNumberFormat="1" applyFont="1" applyFill="1" applyBorder="1" applyAlignment="1" applyProtection="1">
      <alignment horizontal="center" vertical="center" wrapText="1"/>
      <protection locked="0"/>
    </xf>
    <xf numFmtId="171" fontId="55" fillId="32" borderId="39" xfId="60" applyNumberFormat="1" applyFont="1" applyFill="1" applyBorder="1" applyAlignment="1" applyProtection="1">
      <alignment horizontal="center" vertical="center"/>
      <protection locked="0"/>
    </xf>
    <xf numFmtId="171" fontId="56" fillId="32" borderId="39" xfId="60" applyNumberFormat="1" applyFont="1" applyFill="1" applyBorder="1" applyAlignment="1" applyProtection="1">
      <alignment horizontal="center" vertical="center"/>
      <protection locked="0"/>
    </xf>
    <xf numFmtId="171" fontId="11" fillId="32" borderId="62" xfId="60" applyNumberFormat="1" applyFont="1" applyFill="1" applyBorder="1" applyAlignment="1" applyProtection="1">
      <alignment horizontal="center" vertical="center"/>
      <protection locked="0"/>
    </xf>
    <xf numFmtId="171" fontId="50" fillId="32" borderId="35" xfId="60" applyNumberFormat="1" applyFont="1" applyFill="1" applyBorder="1" applyAlignment="1" applyProtection="1">
      <alignment horizontal="center" vertical="center"/>
      <protection locked="0"/>
    </xf>
    <xf numFmtId="171" fontId="52" fillId="32" borderId="35" xfId="60" applyNumberFormat="1" applyFont="1" applyFill="1" applyBorder="1" applyAlignment="1" applyProtection="1">
      <alignment horizontal="center" vertical="center"/>
      <protection locked="0"/>
    </xf>
    <xf numFmtId="171" fontId="51" fillId="32" borderId="35" xfId="60" applyNumberFormat="1" applyFont="1" applyFill="1" applyBorder="1" applyAlignment="1" applyProtection="1">
      <alignment horizontal="center" vertical="center"/>
      <protection locked="0"/>
    </xf>
    <xf numFmtId="4" fontId="51" fillId="32" borderId="35" xfId="60" applyNumberFormat="1" applyFont="1" applyFill="1" applyBorder="1" applyAlignment="1" applyProtection="1">
      <alignment horizontal="center" vertical="center"/>
      <protection locked="0"/>
    </xf>
    <xf numFmtId="169" fontId="51" fillId="32" borderId="35" xfId="60" applyNumberFormat="1" applyFont="1" applyFill="1" applyBorder="1" applyAlignment="1" applyProtection="1">
      <alignment horizontal="center" vertical="center"/>
      <protection locked="0"/>
    </xf>
    <xf numFmtId="0" fontId="51" fillId="32" borderId="35" xfId="60" applyFont="1" applyFill="1" applyBorder="1" applyAlignment="1" applyProtection="1">
      <alignment horizontal="center" vertical="center"/>
      <protection locked="0"/>
    </xf>
    <xf numFmtId="171" fontId="55" fillId="32" borderId="35" xfId="60" applyNumberFormat="1" applyFont="1" applyFill="1" applyBorder="1" applyAlignment="1" applyProtection="1">
      <alignment horizontal="center" vertical="center"/>
      <protection locked="0"/>
    </xf>
    <xf numFmtId="171" fontId="11" fillId="32" borderId="35" xfId="60" applyNumberFormat="1" applyFont="1" applyFill="1" applyBorder="1" applyAlignment="1" applyProtection="1">
      <alignment horizontal="center" vertical="center"/>
      <protection locked="0"/>
    </xf>
    <xf numFmtId="171" fontId="57" fillId="32" borderId="63" xfId="60" applyNumberFormat="1" applyFont="1" applyFill="1" applyBorder="1" applyAlignment="1" applyProtection="1">
      <alignment horizontal="center" vertical="center"/>
      <protection locked="0"/>
    </xf>
    <xf numFmtId="0" fontId="58" fillId="0" borderId="0" xfId="0" applyFont="1" applyAlignment="1">
      <alignment/>
    </xf>
    <xf numFmtId="0" fontId="37" fillId="0" borderId="0" xfId="0" applyFont="1" applyAlignment="1">
      <alignment/>
    </xf>
    <xf numFmtId="0" fontId="37" fillId="0" borderId="0" xfId="0" applyFont="1" applyAlignment="1">
      <alignment vertical="top" wrapText="1"/>
    </xf>
    <xf numFmtId="0" fontId="37" fillId="0" borderId="0" xfId="0" applyFont="1" applyAlignment="1">
      <alignment horizontal="center" vertical="top" wrapText="1"/>
    </xf>
    <xf numFmtId="0" fontId="37" fillId="0" borderId="0" xfId="0" applyFont="1" applyAlignment="1">
      <alignment horizontal="center"/>
    </xf>
    <xf numFmtId="0" fontId="37" fillId="0" borderId="0" xfId="0" applyFont="1" applyAlignment="1">
      <alignment horizontal="right"/>
    </xf>
    <xf numFmtId="0" fontId="37" fillId="0" borderId="31" xfId="0" applyFont="1" applyBorder="1" applyAlignment="1">
      <alignment vertical="top" wrapText="1"/>
    </xf>
    <xf numFmtId="0" fontId="37" fillId="0" borderId="15" xfId="0" applyFont="1" applyBorder="1" applyAlignment="1">
      <alignment vertical="top" wrapText="1"/>
    </xf>
    <xf numFmtId="0" fontId="37" fillId="0" borderId="19" xfId="0" applyFont="1" applyBorder="1" applyAlignment="1">
      <alignment vertical="top" wrapText="1"/>
    </xf>
    <xf numFmtId="0" fontId="37" fillId="0" borderId="32" xfId="0" applyFont="1" applyBorder="1" applyAlignment="1">
      <alignment vertical="top" wrapText="1"/>
    </xf>
    <xf numFmtId="0" fontId="37" fillId="0" borderId="33" xfId="0" applyFont="1" applyBorder="1" applyAlignment="1">
      <alignment vertical="top" wrapText="1"/>
    </xf>
    <xf numFmtId="0" fontId="37" fillId="0" borderId="0" xfId="0" applyFont="1" applyAlignment="1">
      <alignment/>
    </xf>
    <xf numFmtId="0" fontId="37" fillId="0" borderId="0" xfId="0" applyFont="1" applyAlignment="1">
      <alignment horizontal="left" indent="13"/>
    </xf>
    <xf numFmtId="0" fontId="37" fillId="0" borderId="0" xfId="0" applyFont="1" applyAlignment="1">
      <alignment horizontal="left" vertical="top" wrapText="1" indent="13"/>
    </xf>
    <xf numFmtId="0" fontId="15" fillId="0" borderId="25" xfId="0" applyFont="1" applyBorder="1" applyAlignment="1">
      <alignment horizontal="center" wrapText="1"/>
    </xf>
    <xf numFmtId="0" fontId="37" fillId="0" borderId="0" xfId="0" applyFont="1" applyAlignment="1">
      <alignment horizontal="left" indent="13"/>
    </xf>
    <xf numFmtId="0" fontId="37" fillId="0" borderId="0" xfId="0" applyFont="1" applyAlignment="1">
      <alignment horizontal="left" vertical="top" wrapText="1" indent="13"/>
    </xf>
    <xf numFmtId="0" fontId="37" fillId="0" borderId="64" xfId="0" applyFont="1" applyBorder="1" applyAlignment="1">
      <alignment vertical="top" wrapText="1"/>
    </xf>
    <xf numFmtId="0" fontId="37" fillId="0" borderId="31" xfId="0" applyFont="1" applyBorder="1" applyAlignment="1">
      <alignment vertical="top" wrapText="1"/>
    </xf>
    <xf numFmtId="0" fontId="37" fillId="0" borderId="65" xfId="0" applyFont="1" applyBorder="1" applyAlignment="1">
      <alignment vertical="top" wrapText="1"/>
    </xf>
    <xf numFmtId="0" fontId="37" fillId="0" borderId="15" xfId="0" applyFont="1" applyBorder="1" applyAlignment="1">
      <alignment vertical="top" wrapText="1"/>
    </xf>
    <xf numFmtId="0" fontId="37" fillId="0" borderId="65" xfId="0" applyFont="1" applyBorder="1" applyAlignment="1">
      <alignment horizontal="center" vertical="top" wrapText="1"/>
    </xf>
    <xf numFmtId="0" fontId="37" fillId="0" borderId="66" xfId="0" applyFont="1" applyBorder="1" applyAlignment="1">
      <alignment horizontal="center" vertical="top" wrapText="1"/>
    </xf>
    <xf numFmtId="0" fontId="37" fillId="0" borderId="67" xfId="0" applyFont="1" applyBorder="1" applyAlignment="1">
      <alignment horizontal="center" vertical="top" wrapText="1"/>
    </xf>
    <xf numFmtId="0" fontId="37" fillId="0" borderId="68" xfId="0" applyFont="1" applyBorder="1" applyAlignment="1">
      <alignment horizontal="center" vertical="top" wrapText="1"/>
    </xf>
    <xf numFmtId="0" fontId="37" fillId="0" borderId="0" xfId="0" applyFont="1" applyAlignment="1">
      <alignment horizontal="center"/>
    </xf>
    <xf numFmtId="0" fontId="15" fillId="0" borderId="69" xfId="0" applyFont="1" applyBorder="1" applyAlignment="1">
      <alignment horizontal="justify" vertical="top" wrapText="1"/>
    </xf>
    <xf numFmtId="0" fontId="15" fillId="0" borderId="70" xfId="0" applyFont="1" applyBorder="1" applyAlignment="1">
      <alignment horizontal="justify" vertical="top" wrapText="1"/>
    </xf>
    <xf numFmtId="0" fontId="15" fillId="0" borderId="69" xfId="0" applyFont="1" applyBorder="1" applyAlignment="1">
      <alignment horizontal="justify" vertical="top" wrapText="1"/>
    </xf>
    <xf numFmtId="0" fontId="15" fillId="0" borderId="70" xfId="0" applyFont="1" applyBorder="1" applyAlignment="1">
      <alignment horizontal="justify" vertical="top" wrapText="1"/>
    </xf>
    <xf numFmtId="0" fontId="15" fillId="0" borderId="14" xfId="0" applyFont="1" applyBorder="1" applyAlignment="1">
      <alignment horizontal="center" vertical="top" wrapText="1"/>
    </xf>
    <xf numFmtId="0" fontId="15" fillId="0" borderId="70" xfId="0" applyFont="1" applyBorder="1" applyAlignment="1">
      <alignment horizontal="center" vertical="top" wrapText="1"/>
    </xf>
    <xf numFmtId="0" fontId="39" fillId="0" borderId="14" xfId="0" applyFont="1" applyBorder="1" applyAlignment="1">
      <alignment horizontal="center" wrapText="1"/>
    </xf>
    <xf numFmtId="0" fontId="39" fillId="0" borderId="70" xfId="0" applyFont="1" applyBorder="1" applyAlignment="1">
      <alignment horizontal="center" wrapText="1"/>
    </xf>
    <xf numFmtId="0" fontId="38" fillId="0" borderId="69" xfId="0" applyFont="1" applyBorder="1" applyAlignment="1">
      <alignment horizontal="center" wrapText="1"/>
    </xf>
    <xf numFmtId="0" fontId="38" fillId="0" borderId="71" xfId="0" applyFont="1" applyBorder="1" applyAlignment="1">
      <alignment horizontal="center" wrapText="1"/>
    </xf>
    <xf numFmtId="0" fontId="38" fillId="0" borderId="70" xfId="0" applyFont="1" applyBorder="1" applyAlignment="1">
      <alignment horizontal="center" wrapText="1"/>
    </xf>
    <xf numFmtId="0" fontId="15" fillId="0" borderId="69" xfId="0" applyFont="1" applyBorder="1" applyAlignment="1">
      <alignment horizontal="justify"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15" fillId="0" borderId="70" xfId="0" applyFont="1" applyBorder="1" applyAlignment="1">
      <alignment horizontal="justify" vertical="top" wrapText="1"/>
    </xf>
    <xf numFmtId="0" fontId="15" fillId="0" borderId="57" xfId="0" applyFont="1" applyBorder="1" applyAlignment="1">
      <alignment horizontal="center" wrapText="1"/>
    </xf>
    <xf numFmtId="0" fontId="15" fillId="0" borderId="25" xfId="0" applyFont="1" applyBorder="1" applyAlignment="1">
      <alignment horizontal="center" wrapText="1"/>
    </xf>
    <xf numFmtId="0" fontId="15" fillId="0" borderId="72" xfId="0" applyFont="1" applyBorder="1" applyAlignment="1">
      <alignment horizontal="justify" vertical="top" wrapText="1"/>
    </xf>
    <xf numFmtId="0" fontId="15" fillId="0" borderId="73" xfId="0" applyFont="1" applyBorder="1" applyAlignment="1">
      <alignment horizontal="justify" vertical="top" wrapText="1"/>
    </xf>
    <xf numFmtId="0" fontId="15" fillId="0" borderId="74" xfId="0" applyFont="1" applyBorder="1" applyAlignment="1">
      <alignment horizontal="justify" vertical="top" wrapText="1"/>
    </xf>
    <xf numFmtId="0" fontId="15" fillId="0" borderId="30" xfId="0" applyFont="1" applyBorder="1" applyAlignment="1">
      <alignment horizontal="justify" vertical="top" wrapText="1"/>
    </xf>
    <xf numFmtId="0" fontId="6" fillId="0" borderId="0" xfId="0" applyFont="1" applyAlignment="1">
      <alignment horizontal="left" vertical="top" wrapText="1" indent="10"/>
    </xf>
    <xf numFmtId="0" fontId="38" fillId="0" borderId="74" xfId="0" applyFont="1" applyBorder="1" applyAlignment="1">
      <alignment horizontal="center" vertical="top" wrapText="1"/>
    </xf>
    <xf numFmtId="0" fontId="38" fillId="0" borderId="71" xfId="0" applyFont="1" applyBorder="1" applyAlignment="1">
      <alignment horizontal="center" vertical="top" wrapText="1"/>
    </xf>
    <xf numFmtId="0" fontId="38" fillId="0" borderId="70" xfId="0" applyFont="1" applyBorder="1" applyAlignment="1">
      <alignment horizontal="center" vertical="top" wrapText="1"/>
    </xf>
    <xf numFmtId="0" fontId="38"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wrapText="1"/>
    </xf>
    <xf numFmtId="0" fontId="26" fillId="0" borderId="0" xfId="0" applyFont="1" applyBorder="1" applyAlignment="1">
      <alignment wrapText="1"/>
    </xf>
    <xf numFmtId="0" fontId="9" fillId="0" borderId="0" xfId="0" applyFont="1" applyFill="1" applyAlignment="1">
      <alignment horizontal="left" wrapText="1" indent="14"/>
    </xf>
    <xf numFmtId="0" fontId="9" fillId="0" borderId="0" xfId="0" applyFont="1" applyAlignment="1">
      <alignment horizontal="left" indent="14"/>
    </xf>
    <xf numFmtId="0" fontId="36" fillId="32" borderId="0" xfId="60" applyFont="1" applyFill="1" applyAlignment="1" applyProtection="1">
      <alignment horizontal="center"/>
      <protection locked="0"/>
    </xf>
    <xf numFmtId="0" fontId="9" fillId="32" borderId="75" xfId="60" applyFont="1" applyFill="1" applyBorder="1" applyAlignment="1" applyProtection="1">
      <alignment horizontal="center" vertical="center" wrapText="1"/>
      <protection locked="0"/>
    </xf>
    <xf numFmtId="0" fontId="9" fillId="32" borderId="76" xfId="60" applyFont="1" applyFill="1" applyBorder="1" applyAlignment="1" applyProtection="1">
      <alignment horizontal="center" vertical="center" wrapText="1"/>
      <protection locked="0"/>
    </xf>
    <xf numFmtId="171" fontId="9" fillId="32" borderId="77" xfId="60" applyNumberFormat="1" applyFont="1" applyFill="1" applyBorder="1" applyAlignment="1" applyProtection="1">
      <alignment horizontal="center" vertical="center" wrapText="1"/>
      <protection locked="0"/>
    </xf>
    <xf numFmtId="171" fontId="9" fillId="32" borderId="55" xfId="60" applyNumberFormat="1" applyFont="1" applyFill="1" applyBorder="1" applyAlignment="1" applyProtection="1">
      <alignment horizontal="center" vertical="center" wrapText="1"/>
      <protection locked="0"/>
    </xf>
    <xf numFmtId="171" fontId="9" fillId="32" borderId="78" xfId="60" applyNumberFormat="1" applyFont="1" applyFill="1" applyBorder="1" applyAlignment="1" applyProtection="1">
      <alignment horizontal="center" vertical="center" wrapText="1"/>
      <protection locked="0"/>
    </xf>
    <xf numFmtId="171" fontId="9" fillId="32" borderId="79" xfId="6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wrapText="1"/>
    </xf>
    <xf numFmtId="0" fontId="2" fillId="0" borderId="74" xfId="0" applyFont="1" applyFill="1" applyBorder="1" applyAlignment="1">
      <alignment horizontal="center"/>
    </xf>
    <xf numFmtId="0" fontId="2" fillId="0" borderId="80" xfId="0" applyFont="1" applyFill="1" applyBorder="1" applyAlignment="1">
      <alignment horizontal="center"/>
    </xf>
    <xf numFmtId="0" fontId="8" fillId="0" borderId="15" xfId="0" applyFont="1" applyBorder="1" applyAlignment="1">
      <alignment horizontal="center"/>
    </xf>
    <xf numFmtId="0" fontId="9" fillId="0" borderId="0" xfId="0" applyFont="1" applyAlignment="1">
      <alignment horizontal="right"/>
    </xf>
    <xf numFmtId="0" fontId="11" fillId="0" borderId="0" xfId="0" applyFont="1" applyAlignment="1">
      <alignment horizontal="center" vertical="justify" wrapText="1" shrinkToFit="1"/>
    </xf>
    <xf numFmtId="0" fontId="9" fillId="0" borderId="0" xfId="0" applyFont="1" applyFill="1" applyAlignment="1">
      <alignment horizontal="center"/>
    </xf>
    <xf numFmtId="0" fontId="9" fillId="0" borderId="0" xfId="0" applyFont="1" applyAlignment="1">
      <alignment horizontal="center"/>
    </xf>
    <xf numFmtId="0" fontId="8" fillId="0" borderId="34" xfId="0" applyFont="1" applyBorder="1" applyAlignment="1">
      <alignment horizontal="center"/>
    </xf>
    <xf numFmtId="0" fontId="8" fillId="0" borderId="36" xfId="0" applyFont="1" applyBorder="1" applyAlignment="1">
      <alignment horizontal="center"/>
    </xf>
    <xf numFmtId="0" fontId="6" fillId="0" borderId="0" xfId="0" applyFont="1" applyAlignment="1">
      <alignment horizontal="center" vertical="justify" wrapText="1" shrinkToFit="1"/>
    </xf>
    <xf numFmtId="0" fontId="3" fillId="0" borderId="0" xfId="0" applyFont="1" applyFill="1" applyAlignment="1">
      <alignment horizontal="right"/>
    </xf>
    <xf numFmtId="0" fontId="2" fillId="0" borderId="0" xfId="0" applyFont="1" applyFill="1" applyAlignment="1">
      <alignment horizontal="center" wrapText="1"/>
    </xf>
    <xf numFmtId="0" fontId="3" fillId="0" borderId="0" xfId="0" applyFont="1" applyFill="1" applyAlignment="1">
      <alignment horizontal="center"/>
    </xf>
    <xf numFmtId="0" fontId="9" fillId="0" borderId="81" xfId="0" applyFont="1" applyFill="1" applyBorder="1" applyAlignment="1">
      <alignment horizontal="left" vertical="center" wrapText="1"/>
    </xf>
    <xf numFmtId="0" fontId="9" fillId="0" borderId="82" xfId="0" applyFont="1" applyFill="1" applyBorder="1" applyAlignment="1">
      <alignment horizontal="left" vertical="center" wrapText="1"/>
    </xf>
    <xf numFmtId="0" fontId="10" fillId="0" borderId="0" xfId="0" applyFont="1" applyFill="1" applyBorder="1" applyAlignment="1">
      <alignment horizontal="left"/>
    </xf>
    <xf numFmtId="0" fontId="9" fillId="0" borderId="0" xfId="0" applyFont="1" applyAlignment="1">
      <alignment/>
    </xf>
    <xf numFmtId="0" fontId="9" fillId="0" borderId="0" xfId="0" applyFont="1" applyFill="1" applyAlignment="1">
      <alignment horizontal="left"/>
    </xf>
    <xf numFmtId="0" fontId="10" fillId="0" borderId="83" xfId="0" applyFont="1" applyBorder="1" applyAlignment="1">
      <alignment wrapText="1"/>
    </xf>
    <xf numFmtId="0" fontId="10" fillId="0" borderId="32" xfId="0" applyFont="1" applyBorder="1" applyAlignment="1">
      <alignment wrapText="1"/>
    </xf>
    <xf numFmtId="0" fontId="10" fillId="0" borderId="0" xfId="0" applyFont="1" applyAlignment="1">
      <alignment horizontal="center" vertical="center" wrapText="1"/>
    </xf>
    <xf numFmtId="169" fontId="9" fillId="0" borderId="72" xfId="0" applyNumberFormat="1" applyFont="1" applyFill="1" applyBorder="1" applyAlignment="1">
      <alignment horizontal="center" vertical="center" wrapText="1"/>
    </xf>
    <xf numFmtId="169" fontId="9" fillId="0" borderId="84" xfId="0" applyNumberFormat="1" applyFont="1" applyFill="1" applyBorder="1" applyAlignment="1">
      <alignment horizontal="center" vertical="center" wrapText="1"/>
    </xf>
    <xf numFmtId="169" fontId="9" fillId="0" borderId="85" xfId="0" applyNumberFormat="1" applyFont="1" applyFill="1" applyBorder="1" applyAlignment="1">
      <alignment horizontal="center" vertical="center" wrapText="1"/>
    </xf>
    <xf numFmtId="169" fontId="9" fillId="0" borderId="86" xfId="0" applyNumberFormat="1" applyFont="1" applyFill="1" applyBorder="1" applyAlignment="1">
      <alignment horizontal="center" vertical="center" wrapText="1"/>
    </xf>
    <xf numFmtId="169" fontId="9" fillId="0" borderId="87" xfId="0" applyNumberFormat="1" applyFont="1" applyFill="1" applyBorder="1" applyAlignment="1">
      <alignment horizontal="center" vertical="center" wrapText="1"/>
    </xf>
    <xf numFmtId="169" fontId="9" fillId="0" borderId="88" xfId="0" applyNumberFormat="1" applyFont="1" applyFill="1" applyBorder="1" applyAlignment="1">
      <alignment horizontal="center" vertical="center" wrapText="1"/>
    </xf>
    <xf numFmtId="169" fontId="9" fillId="0" borderId="65" xfId="0" applyNumberFormat="1" applyFont="1" applyBorder="1" applyAlignment="1">
      <alignment horizontal="center" vertical="center"/>
    </xf>
    <xf numFmtId="169" fontId="9" fillId="0" borderId="66" xfId="0" applyNumberFormat="1" applyFont="1" applyBorder="1" applyAlignment="1">
      <alignment horizontal="center" vertical="center"/>
    </xf>
    <xf numFmtId="169" fontId="9" fillId="0" borderId="15" xfId="0" applyNumberFormat="1" applyFont="1" applyBorder="1" applyAlignment="1">
      <alignment horizontal="center" vertical="center"/>
    </xf>
    <xf numFmtId="169" fontId="9" fillId="0" borderId="19" xfId="0" applyNumberFormat="1" applyFont="1" applyBorder="1" applyAlignment="1">
      <alignment horizontal="center" vertical="center"/>
    </xf>
    <xf numFmtId="169" fontId="9" fillId="0" borderId="15" xfId="0" applyNumberFormat="1" applyFont="1" applyBorder="1" applyAlignment="1">
      <alignment horizontal="center" vertical="center" wrapText="1"/>
    </xf>
    <xf numFmtId="169" fontId="9" fillId="0" borderId="19" xfId="0" applyNumberFormat="1"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 8" xfId="58"/>
    <cellStyle name="Обычный_ведомственная на 2011-2013гг РУО" xfId="59"/>
    <cellStyle name="Обычный_Приложения к решению сессии "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H20" sqref="H19:H20"/>
    </sheetView>
  </sheetViews>
  <sheetFormatPr defaultColWidth="16.00390625" defaultRowHeight="15"/>
  <cols>
    <col min="1" max="1" width="21.8515625" style="481" customWidth="1"/>
    <col min="2" max="2" width="33.28125" style="481" customWidth="1"/>
    <col min="3" max="3" width="9.7109375" style="481" customWidth="1"/>
    <col min="4" max="4" width="12.00390625" style="481" customWidth="1"/>
    <col min="5" max="5" width="7.8515625" style="481" customWidth="1"/>
    <col min="6" max="16384" width="16.00390625" style="481" customWidth="1"/>
  </cols>
  <sheetData>
    <row r="1" spans="2:10" ht="12">
      <c r="B1" s="496" t="s">
        <v>445</v>
      </c>
      <c r="C1" s="496"/>
      <c r="D1" s="496"/>
      <c r="E1" s="496"/>
      <c r="F1" s="493"/>
      <c r="G1" s="482"/>
      <c r="H1" s="482"/>
      <c r="I1" s="482"/>
      <c r="J1" s="482"/>
    </row>
    <row r="2" spans="2:10" ht="17.25" customHeight="1">
      <c r="B2" s="497" t="s">
        <v>510</v>
      </c>
      <c r="C2" s="497"/>
      <c r="D2" s="497"/>
      <c r="E2" s="497"/>
      <c r="F2" s="494"/>
      <c r="G2" s="483"/>
      <c r="H2" s="483"/>
      <c r="I2" s="483"/>
      <c r="J2" s="483"/>
    </row>
    <row r="3" spans="2:10" ht="20.25" customHeight="1">
      <c r="B3" s="497" t="s">
        <v>446</v>
      </c>
      <c r="C3" s="497"/>
      <c r="D3" s="497"/>
      <c r="E3" s="497"/>
      <c r="F3" s="494"/>
      <c r="G3" s="483"/>
      <c r="H3" s="483"/>
      <c r="I3" s="483"/>
      <c r="J3" s="483"/>
    </row>
    <row r="4" spans="2:10" ht="17.25" customHeight="1">
      <c r="B4" s="497" t="s">
        <v>289</v>
      </c>
      <c r="C4" s="497"/>
      <c r="D4" s="497"/>
      <c r="E4" s="497"/>
      <c r="F4" s="494"/>
      <c r="G4" s="483"/>
      <c r="H4" s="483"/>
      <c r="I4" s="483"/>
      <c r="J4" s="483"/>
    </row>
    <row r="5" spans="2:10" ht="17.25" customHeight="1">
      <c r="B5" s="497" t="s">
        <v>530</v>
      </c>
      <c r="C5" s="497"/>
      <c r="D5" s="497"/>
      <c r="E5" s="497"/>
      <c r="F5" s="497"/>
      <c r="G5" s="484"/>
      <c r="H5" s="484"/>
      <c r="I5" s="484"/>
      <c r="J5" s="484"/>
    </row>
    <row r="6" ht="12">
      <c r="A6" s="485"/>
    </row>
    <row r="7" spans="1:8" ht="12">
      <c r="A7" s="506" t="s">
        <v>290</v>
      </c>
      <c r="B7" s="506"/>
      <c r="C7" s="506"/>
      <c r="D7" s="506"/>
      <c r="E7" s="506"/>
      <c r="F7" s="482"/>
      <c r="G7" s="482"/>
      <c r="H7" s="482"/>
    </row>
    <row r="8" spans="1:8" ht="12">
      <c r="A8" s="506" t="s">
        <v>448</v>
      </c>
      <c r="B8" s="506"/>
      <c r="C8" s="506"/>
      <c r="D8" s="506"/>
      <c r="E8" s="506"/>
      <c r="F8" s="482"/>
      <c r="G8" s="482"/>
      <c r="H8" s="482"/>
    </row>
    <row r="9" spans="1:5" ht="12.75" thickBot="1">
      <c r="A9" s="485" t="s">
        <v>449</v>
      </c>
      <c r="E9" s="486" t="s">
        <v>291</v>
      </c>
    </row>
    <row r="10" spans="1:5" ht="47.25" customHeight="1">
      <c r="A10" s="498" t="s">
        <v>450</v>
      </c>
      <c r="B10" s="500" t="s">
        <v>451</v>
      </c>
      <c r="C10" s="502" t="s">
        <v>452</v>
      </c>
      <c r="D10" s="502"/>
      <c r="E10" s="503"/>
    </row>
    <row r="11" spans="1:5" ht="19.5" customHeight="1">
      <c r="A11" s="499"/>
      <c r="B11" s="501"/>
      <c r="C11" s="488" t="s">
        <v>423</v>
      </c>
      <c r="D11" s="488" t="s">
        <v>424</v>
      </c>
      <c r="E11" s="489" t="s">
        <v>425</v>
      </c>
    </row>
    <row r="12" spans="1:5" ht="34.5" customHeight="1">
      <c r="A12" s="487" t="s">
        <v>453</v>
      </c>
      <c r="B12" s="488" t="s">
        <v>454</v>
      </c>
      <c r="C12" s="488">
        <f>C13-C17</f>
        <v>0</v>
      </c>
      <c r="D12" s="488">
        <f>D13-D17</f>
        <v>0</v>
      </c>
      <c r="E12" s="489">
        <f>E13-E17</f>
        <v>0</v>
      </c>
    </row>
    <row r="13" spans="1:5" ht="34.5" customHeight="1">
      <c r="A13" s="487" t="s">
        <v>455</v>
      </c>
      <c r="B13" s="488" t="s">
        <v>456</v>
      </c>
      <c r="C13" s="488">
        <f>C14</f>
        <v>8001.072</v>
      </c>
      <c r="D13" s="488">
        <f aca="true" t="shared" si="0" ref="D13:E15">D14</f>
        <v>8443.965</v>
      </c>
      <c r="E13" s="489">
        <f t="shared" si="0"/>
        <v>8635.135</v>
      </c>
    </row>
    <row r="14" spans="1:5" ht="34.5" customHeight="1">
      <c r="A14" s="487" t="s">
        <v>455</v>
      </c>
      <c r="B14" s="488" t="s">
        <v>457</v>
      </c>
      <c r="C14" s="488">
        <f>C15</f>
        <v>8001.072</v>
      </c>
      <c r="D14" s="488">
        <f t="shared" si="0"/>
        <v>8443.965</v>
      </c>
      <c r="E14" s="489">
        <f t="shared" si="0"/>
        <v>8635.135</v>
      </c>
    </row>
    <row r="15" spans="1:5" ht="40.5" customHeight="1">
      <c r="A15" s="487" t="s">
        <v>455</v>
      </c>
      <c r="B15" s="488" t="s">
        <v>458</v>
      </c>
      <c r="C15" s="488">
        <f>C16</f>
        <v>8001.072</v>
      </c>
      <c r="D15" s="488">
        <f t="shared" si="0"/>
        <v>8443.965</v>
      </c>
      <c r="E15" s="489">
        <f t="shared" si="0"/>
        <v>8635.135</v>
      </c>
    </row>
    <row r="16" spans="1:5" ht="34.5" customHeight="1">
      <c r="A16" s="487" t="s">
        <v>455</v>
      </c>
      <c r="B16" s="488" t="s">
        <v>459</v>
      </c>
      <c r="C16" s="488">
        <v>8001.072</v>
      </c>
      <c r="D16" s="488">
        <v>8443.965</v>
      </c>
      <c r="E16" s="489">
        <v>8635.135</v>
      </c>
    </row>
    <row r="17" spans="1:5" ht="34.5" customHeight="1">
      <c r="A17" s="487" t="s">
        <v>460</v>
      </c>
      <c r="B17" s="488" t="s">
        <v>461</v>
      </c>
      <c r="C17" s="488">
        <f>C18</f>
        <v>8001.072</v>
      </c>
      <c r="D17" s="488">
        <f aca="true" t="shared" si="1" ref="D17:E19">D18</f>
        <v>8443.965</v>
      </c>
      <c r="E17" s="489">
        <f t="shared" si="1"/>
        <v>8635.135</v>
      </c>
    </row>
    <row r="18" spans="1:5" ht="39.75" customHeight="1">
      <c r="A18" s="487" t="s">
        <v>460</v>
      </c>
      <c r="B18" s="488" t="s">
        <v>462</v>
      </c>
      <c r="C18" s="488">
        <f>C19</f>
        <v>8001.072</v>
      </c>
      <c r="D18" s="488">
        <f t="shared" si="1"/>
        <v>8443.965</v>
      </c>
      <c r="E18" s="489">
        <f t="shared" si="1"/>
        <v>8635.135</v>
      </c>
    </row>
    <row r="19" spans="1:5" ht="34.5" customHeight="1">
      <c r="A19" s="487" t="s">
        <v>460</v>
      </c>
      <c r="B19" s="488" t="s">
        <v>463</v>
      </c>
      <c r="C19" s="488">
        <f>C20</f>
        <v>8001.072</v>
      </c>
      <c r="D19" s="488">
        <f t="shared" si="1"/>
        <v>8443.965</v>
      </c>
      <c r="E19" s="489">
        <f t="shared" si="1"/>
        <v>8635.135</v>
      </c>
    </row>
    <row r="20" spans="1:5" ht="34.5" customHeight="1">
      <c r="A20" s="487" t="s">
        <v>460</v>
      </c>
      <c r="B20" s="488" t="s">
        <v>464</v>
      </c>
      <c r="C20" s="488">
        <v>8001.072</v>
      </c>
      <c r="D20" s="488">
        <v>8443.965</v>
      </c>
      <c r="E20" s="489">
        <v>8635.135</v>
      </c>
    </row>
    <row r="21" spans="1:5" ht="34.5" customHeight="1" thickBot="1">
      <c r="A21" s="504" t="s">
        <v>465</v>
      </c>
      <c r="B21" s="505"/>
      <c r="C21" s="490">
        <v>0</v>
      </c>
      <c r="D21" s="490">
        <v>0</v>
      </c>
      <c r="E21" s="491">
        <v>0</v>
      </c>
    </row>
    <row r="22" ht="12">
      <c r="A22" s="492"/>
    </row>
    <row r="23" ht="12">
      <c r="A23" s="492"/>
    </row>
    <row r="24" ht="12">
      <c r="A24" s="492"/>
    </row>
    <row r="25" ht="12">
      <c r="A25" s="492"/>
    </row>
    <row r="26" ht="12">
      <c r="A26" s="492"/>
    </row>
    <row r="27" ht="12">
      <c r="A27" s="492"/>
    </row>
    <row r="28" ht="12">
      <c r="A28" s="492"/>
    </row>
    <row r="29" ht="12">
      <c r="A29" s="492"/>
    </row>
    <row r="30" ht="12">
      <c r="A30" s="492"/>
    </row>
    <row r="31" ht="12">
      <c r="A31" s="492"/>
    </row>
    <row r="32" ht="12">
      <c r="A32" s="492"/>
    </row>
    <row r="33" ht="12">
      <c r="A33" s="492"/>
    </row>
    <row r="34" ht="12">
      <c r="A34" s="492"/>
    </row>
    <row r="35" ht="12">
      <c r="A35" s="492"/>
    </row>
    <row r="36" ht="12">
      <c r="A36" s="492"/>
    </row>
    <row r="37" ht="12">
      <c r="A37" s="492"/>
    </row>
    <row r="38" ht="12">
      <c r="A38" s="492"/>
    </row>
    <row r="39" ht="12">
      <c r="A39" s="492"/>
    </row>
    <row r="40" ht="12">
      <c r="A40" s="492"/>
    </row>
  </sheetData>
  <sheetProtection/>
  <mergeCells count="11">
    <mergeCell ref="B4:E4"/>
    <mergeCell ref="B1:E1"/>
    <mergeCell ref="B5:F5"/>
    <mergeCell ref="A10:A11"/>
    <mergeCell ref="B10:B11"/>
    <mergeCell ref="C10:E10"/>
    <mergeCell ref="A21:B21"/>
    <mergeCell ref="A7:E7"/>
    <mergeCell ref="A8:E8"/>
    <mergeCell ref="B2:E2"/>
    <mergeCell ref="B3: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3"/>
  <sheetViews>
    <sheetView view="pageBreakPreview" zoomScale="87" zoomScaleSheetLayoutView="87" zoomScalePageLayoutView="0" workbookViewId="0" topLeftCell="A1">
      <selection activeCell="C5" sqref="C5:F5"/>
    </sheetView>
  </sheetViews>
  <sheetFormatPr defaultColWidth="9.140625" defaultRowHeight="15"/>
  <cols>
    <col min="1" max="1" width="24.7109375" style="0" customWidth="1"/>
    <col min="2" max="2" width="12.8515625" style="0" customWidth="1"/>
    <col min="3" max="3" width="68.7109375" style="0" customWidth="1"/>
  </cols>
  <sheetData>
    <row r="1" spans="2:10" ht="15.75">
      <c r="B1" s="290"/>
      <c r="C1" s="296" t="s">
        <v>466</v>
      </c>
      <c r="D1" s="296"/>
      <c r="E1" s="296"/>
      <c r="F1" s="296"/>
      <c r="G1" s="290"/>
      <c r="H1" s="290"/>
      <c r="I1" s="290"/>
      <c r="J1" s="290"/>
    </row>
    <row r="2" spans="2:10" ht="18.75" customHeight="1">
      <c r="B2" s="291"/>
      <c r="C2" s="297" t="s">
        <v>511</v>
      </c>
      <c r="D2" s="298"/>
      <c r="E2" s="298"/>
      <c r="F2" s="298"/>
      <c r="G2" s="291"/>
      <c r="H2" s="291"/>
      <c r="I2" s="291"/>
      <c r="J2" s="291"/>
    </row>
    <row r="3" spans="2:10" ht="14.25" customHeight="1">
      <c r="B3" s="291"/>
      <c r="C3" s="298" t="s">
        <v>446</v>
      </c>
      <c r="D3" s="298"/>
      <c r="E3" s="298"/>
      <c r="F3" s="298"/>
      <c r="G3" s="291"/>
      <c r="H3" s="291"/>
      <c r="I3" s="291"/>
      <c r="J3" s="291"/>
    </row>
    <row r="4" spans="2:10" ht="15.75" customHeight="1">
      <c r="B4" s="292"/>
      <c r="C4" s="299" t="s">
        <v>447</v>
      </c>
      <c r="D4" s="299"/>
      <c r="E4" s="299"/>
      <c r="F4" s="299"/>
      <c r="G4" s="292"/>
      <c r="H4" s="292"/>
      <c r="I4" s="292"/>
      <c r="J4" s="292"/>
    </row>
    <row r="5" spans="2:10" ht="15.75" customHeight="1">
      <c r="B5" s="292"/>
      <c r="C5" s="528" t="s">
        <v>530</v>
      </c>
      <c r="D5" s="528"/>
      <c r="E5" s="528"/>
      <c r="F5" s="528"/>
      <c r="G5" s="292"/>
      <c r="H5" s="292"/>
      <c r="I5" s="292"/>
      <c r="J5" s="292"/>
    </row>
    <row r="6" ht="15">
      <c r="A6" s="129"/>
    </row>
    <row r="7" spans="1:3" ht="15">
      <c r="A7" s="532" t="s">
        <v>467</v>
      </c>
      <c r="B7" s="532"/>
      <c r="C7" s="532"/>
    </row>
    <row r="8" ht="15">
      <c r="A8" s="130"/>
    </row>
    <row r="9" ht="15.75" thickBot="1">
      <c r="A9" s="131"/>
    </row>
    <row r="10" spans="1:3" ht="15.75" customHeight="1" thickBot="1">
      <c r="A10" s="134" t="s">
        <v>468</v>
      </c>
      <c r="B10" s="511" t="s">
        <v>469</v>
      </c>
      <c r="C10" s="512"/>
    </row>
    <row r="11" spans="1:3" ht="15.75" thickBot="1">
      <c r="A11" s="133">
        <v>1</v>
      </c>
      <c r="B11" s="513">
        <v>2</v>
      </c>
      <c r="C11" s="514"/>
    </row>
    <row r="12" spans="1:3" ht="16.5" customHeight="1" thickBot="1">
      <c r="A12" s="529" t="s">
        <v>379</v>
      </c>
      <c r="B12" s="530"/>
      <c r="C12" s="531"/>
    </row>
    <row r="13" spans="1:3" ht="39" customHeight="1" thickBot="1">
      <c r="A13" s="132" t="s">
        <v>470</v>
      </c>
      <c r="B13" s="507" t="s">
        <v>471</v>
      </c>
      <c r="C13" s="508"/>
    </row>
    <row r="14" spans="1:3" ht="41.25" customHeight="1" thickBot="1">
      <c r="A14" s="132" t="s">
        <v>472</v>
      </c>
      <c r="B14" s="507" t="s">
        <v>471</v>
      </c>
      <c r="C14" s="508"/>
    </row>
    <row r="15" spans="1:3" ht="39" customHeight="1" thickBot="1">
      <c r="A15" s="128" t="s">
        <v>473</v>
      </c>
      <c r="B15" s="507" t="s">
        <v>471</v>
      </c>
      <c r="C15" s="508"/>
    </row>
    <row r="16" spans="1:3" ht="39.75" customHeight="1" thickBot="1">
      <c r="A16" s="128" t="s">
        <v>474</v>
      </c>
      <c r="B16" s="507" t="s">
        <v>471</v>
      </c>
      <c r="C16" s="508"/>
    </row>
    <row r="17" spans="1:3" ht="42.75" customHeight="1" thickBot="1">
      <c r="A17" s="128" t="s">
        <v>475</v>
      </c>
      <c r="B17" s="507" t="s">
        <v>471</v>
      </c>
      <c r="C17" s="508"/>
    </row>
    <row r="18" spans="1:3" ht="42" customHeight="1" thickBot="1">
      <c r="A18" s="132" t="s">
        <v>476</v>
      </c>
      <c r="B18" s="507" t="s">
        <v>477</v>
      </c>
      <c r="C18" s="508"/>
    </row>
    <row r="19" spans="1:3" ht="39.75" customHeight="1" thickBot="1">
      <c r="A19" s="132" t="s">
        <v>478</v>
      </c>
      <c r="B19" s="507" t="s">
        <v>479</v>
      </c>
      <c r="C19" s="508"/>
    </row>
    <row r="20" spans="1:3" ht="42.75" customHeight="1" thickBot="1">
      <c r="A20" s="132" t="s">
        <v>480</v>
      </c>
      <c r="B20" s="507" t="s">
        <v>481</v>
      </c>
      <c r="C20" s="508"/>
    </row>
    <row r="21" spans="1:3" ht="25.5" customHeight="1" thickBot="1">
      <c r="A21" s="132" t="s">
        <v>482</v>
      </c>
      <c r="B21" s="507" t="s">
        <v>483</v>
      </c>
      <c r="C21" s="508"/>
    </row>
    <row r="22" spans="1:3" ht="16.5" customHeight="1" thickBot="1">
      <c r="A22" s="132" t="s">
        <v>484</v>
      </c>
      <c r="B22" s="507" t="s">
        <v>485</v>
      </c>
      <c r="C22" s="508"/>
    </row>
    <row r="23" spans="1:3" ht="14.25" customHeight="1" thickBot="1">
      <c r="A23" s="132" t="s">
        <v>486</v>
      </c>
      <c r="B23" s="507" t="s">
        <v>487</v>
      </c>
      <c r="C23" s="508"/>
    </row>
    <row r="24" spans="1:3" ht="15" customHeight="1" thickBot="1">
      <c r="A24" s="132" t="s">
        <v>488</v>
      </c>
      <c r="B24" s="507" t="s">
        <v>489</v>
      </c>
      <c r="C24" s="508"/>
    </row>
    <row r="25" spans="1:3" ht="27.75" customHeight="1" thickBot="1">
      <c r="A25" s="132" t="s">
        <v>490</v>
      </c>
      <c r="B25" s="507" t="s">
        <v>491</v>
      </c>
      <c r="C25" s="508"/>
    </row>
    <row r="26" spans="1:3" ht="27" customHeight="1" thickBot="1">
      <c r="A26" s="132" t="s">
        <v>492</v>
      </c>
      <c r="B26" s="507" t="s">
        <v>493</v>
      </c>
      <c r="C26" s="508"/>
    </row>
    <row r="27" spans="1:3" ht="25.5" customHeight="1" thickBot="1">
      <c r="A27" s="132" t="s">
        <v>494</v>
      </c>
      <c r="B27" s="507" t="s">
        <v>495</v>
      </c>
      <c r="C27" s="508"/>
    </row>
    <row r="28" spans="1:3" ht="27" customHeight="1" thickBot="1">
      <c r="A28" s="132" t="s">
        <v>496</v>
      </c>
      <c r="B28" s="507" t="s">
        <v>497</v>
      </c>
      <c r="C28" s="508"/>
    </row>
    <row r="29" spans="1:3" ht="26.25" customHeight="1" thickBot="1">
      <c r="A29" s="132" t="s">
        <v>490</v>
      </c>
      <c r="B29" s="507" t="s">
        <v>498</v>
      </c>
      <c r="C29" s="508"/>
    </row>
    <row r="30" spans="1:3" ht="12.75" customHeight="1">
      <c r="A30" s="522" t="s">
        <v>499</v>
      </c>
      <c r="B30" s="524" t="s">
        <v>500</v>
      </c>
      <c r="C30" s="525"/>
    </row>
    <row r="31" spans="1:3" ht="6" customHeight="1" thickBot="1">
      <c r="A31" s="523"/>
      <c r="B31" s="526"/>
      <c r="C31" s="527"/>
    </row>
    <row r="32" spans="1:3" ht="9" customHeight="1">
      <c r="A32" s="522" t="s">
        <v>501</v>
      </c>
      <c r="B32" s="524" t="s">
        <v>502</v>
      </c>
      <c r="C32" s="525"/>
    </row>
    <row r="33" spans="1:3" ht="9" customHeight="1" thickBot="1">
      <c r="A33" s="523"/>
      <c r="B33" s="526"/>
      <c r="C33" s="527"/>
    </row>
    <row r="34" spans="1:3" ht="14.25" customHeight="1" thickBot="1">
      <c r="A34" s="132" t="s">
        <v>503</v>
      </c>
      <c r="B34" s="507" t="s">
        <v>504</v>
      </c>
      <c r="C34" s="508"/>
    </row>
    <row r="35" spans="1:3" ht="25.5" customHeight="1" thickBot="1">
      <c r="A35" s="132" t="s">
        <v>505</v>
      </c>
      <c r="B35" s="507" t="s">
        <v>506</v>
      </c>
      <c r="C35" s="508"/>
    </row>
    <row r="36" spans="1:3" ht="52.5" customHeight="1" thickBot="1">
      <c r="A36" s="132" t="s">
        <v>507</v>
      </c>
      <c r="B36" s="509" t="s">
        <v>0</v>
      </c>
      <c r="C36" s="510"/>
    </row>
    <row r="37" spans="1:3" ht="29.25" customHeight="1" thickBot="1">
      <c r="A37" s="132" t="s">
        <v>1</v>
      </c>
      <c r="B37" s="518" t="s">
        <v>520</v>
      </c>
      <c r="C37" s="510"/>
    </row>
    <row r="38" spans="1:3" ht="37.5" customHeight="1" thickBot="1">
      <c r="A38" s="132" t="s">
        <v>2</v>
      </c>
      <c r="B38" s="518" t="s">
        <v>519</v>
      </c>
      <c r="C38" s="510"/>
    </row>
    <row r="39" spans="1:3" ht="32.25" customHeight="1" thickBot="1">
      <c r="A39" s="132" t="s">
        <v>3</v>
      </c>
      <c r="B39" s="507" t="s">
        <v>4</v>
      </c>
      <c r="C39" s="508"/>
    </row>
    <row r="40" spans="1:3" ht="38.25" customHeight="1" thickBot="1">
      <c r="A40" s="132" t="s">
        <v>5</v>
      </c>
      <c r="B40" s="507" t="s">
        <v>6</v>
      </c>
      <c r="C40" s="508"/>
    </row>
    <row r="41" spans="1:3" ht="47.25" customHeight="1" thickBot="1">
      <c r="A41" s="132" t="s">
        <v>7</v>
      </c>
      <c r="B41" s="518" t="s">
        <v>521</v>
      </c>
      <c r="C41" s="510"/>
    </row>
    <row r="42" spans="1:3" ht="29.25" customHeight="1" thickBot="1">
      <c r="A42" s="132" t="s">
        <v>8</v>
      </c>
      <c r="B42" s="518" t="s">
        <v>522</v>
      </c>
      <c r="C42" s="508"/>
    </row>
    <row r="43" spans="1:3" ht="39.75" customHeight="1" thickBot="1">
      <c r="A43" s="132" t="s">
        <v>9</v>
      </c>
      <c r="B43" s="507" t="s">
        <v>10</v>
      </c>
      <c r="C43" s="508"/>
    </row>
    <row r="44" spans="1:3" ht="53.25" customHeight="1" thickBot="1">
      <c r="A44" s="132" t="s">
        <v>11</v>
      </c>
      <c r="B44" s="518" t="s">
        <v>523</v>
      </c>
      <c r="C44" s="508"/>
    </row>
    <row r="45" spans="1:3" ht="52.5" customHeight="1" thickBot="1">
      <c r="A45" s="132" t="s">
        <v>12</v>
      </c>
      <c r="B45" s="507" t="s">
        <v>13</v>
      </c>
      <c r="C45" s="508"/>
    </row>
    <row r="46" spans="1:3" ht="66" customHeight="1" thickBot="1">
      <c r="A46" s="132" t="s">
        <v>14</v>
      </c>
      <c r="B46" s="507" t="s">
        <v>15</v>
      </c>
      <c r="C46" s="508"/>
    </row>
    <row r="47" spans="1:3" ht="28.5" customHeight="1" thickBot="1">
      <c r="A47" s="132" t="s">
        <v>16</v>
      </c>
      <c r="B47" s="507" t="s">
        <v>17</v>
      </c>
      <c r="C47" s="508"/>
    </row>
    <row r="48" spans="1:3" ht="42.75" customHeight="1" thickBot="1">
      <c r="A48" s="132" t="s">
        <v>18</v>
      </c>
      <c r="B48" s="518" t="s">
        <v>524</v>
      </c>
      <c r="C48" s="508"/>
    </row>
    <row r="49" spans="1:3" ht="41.25" customHeight="1" thickBot="1">
      <c r="A49" s="132" t="s">
        <v>19</v>
      </c>
      <c r="B49" s="518" t="s">
        <v>525</v>
      </c>
      <c r="C49" s="510"/>
    </row>
    <row r="50" spans="1:3" ht="38.25" customHeight="1" thickBot="1">
      <c r="A50" s="132" t="s">
        <v>20</v>
      </c>
      <c r="B50" s="518" t="s">
        <v>526</v>
      </c>
      <c r="C50" s="510"/>
    </row>
    <row r="51" spans="1:3" ht="27.75" customHeight="1" thickBot="1">
      <c r="A51" s="132" t="s">
        <v>21</v>
      </c>
      <c r="B51" s="509" t="s">
        <v>22</v>
      </c>
      <c r="C51" s="510"/>
    </row>
    <row r="52" spans="1:3" ht="70.5" customHeight="1" thickBot="1">
      <c r="A52" s="132" t="s">
        <v>23</v>
      </c>
      <c r="B52" s="509" t="s">
        <v>24</v>
      </c>
      <c r="C52" s="510"/>
    </row>
    <row r="53" spans="1:3" ht="28.5" customHeight="1" thickBot="1">
      <c r="A53" s="132" t="s">
        <v>25</v>
      </c>
      <c r="B53" s="509" t="s">
        <v>26</v>
      </c>
      <c r="C53" s="510"/>
    </row>
    <row r="54" spans="1:3" ht="39.75" customHeight="1" thickBot="1">
      <c r="A54" s="132" t="s">
        <v>27</v>
      </c>
      <c r="B54" s="509" t="s">
        <v>28</v>
      </c>
      <c r="C54" s="510"/>
    </row>
    <row r="55" spans="1:3" ht="25.5" customHeight="1" thickBot="1">
      <c r="A55" s="132" t="s">
        <v>29</v>
      </c>
      <c r="B55" s="509" t="s">
        <v>30</v>
      </c>
      <c r="C55" s="510"/>
    </row>
    <row r="56" spans="1:3" ht="25.5" customHeight="1" thickBot="1">
      <c r="A56" s="495" t="s">
        <v>529</v>
      </c>
      <c r="B56" s="519" t="s">
        <v>528</v>
      </c>
      <c r="C56" s="520"/>
    </row>
    <row r="57" spans="1:3" ht="65.25" customHeight="1" thickBot="1">
      <c r="A57" s="132" t="s">
        <v>31</v>
      </c>
      <c r="B57" s="518" t="s">
        <v>527</v>
      </c>
      <c r="C57" s="521"/>
    </row>
    <row r="58" spans="1:3" ht="15" customHeight="1" thickBot="1">
      <c r="A58" s="132" t="s">
        <v>32</v>
      </c>
      <c r="B58" s="507" t="s">
        <v>33</v>
      </c>
      <c r="C58" s="508"/>
    </row>
    <row r="59" spans="1:3" ht="15" customHeight="1" thickBot="1">
      <c r="A59" s="132" t="s">
        <v>455</v>
      </c>
      <c r="B59" s="509" t="s">
        <v>34</v>
      </c>
      <c r="C59" s="510"/>
    </row>
    <row r="60" spans="1:3" ht="14.25" customHeight="1" thickBot="1">
      <c r="A60" s="132" t="s">
        <v>460</v>
      </c>
      <c r="B60" s="507" t="s">
        <v>35</v>
      </c>
      <c r="C60" s="508"/>
    </row>
    <row r="61" spans="1:3" ht="15.75" customHeight="1" thickBot="1">
      <c r="A61" s="515" t="s">
        <v>36</v>
      </c>
      <c r="B61" s="516"/>
      <c r="C61" s="517"/>
    </row>
    <row r="62" spans="1:3" ht="15" customHeight="1" thickBot="1">
      <c r="A62" s="132" t="s">
        <v>37</v>
      </c>
      <c r="B62" s="507" t="s">
        <v>485</v>
      </c>
      <c r="C62" s="508"/>
    </row>
    <row r="63" spans="1:3" ht="53.25" customHeight="1" thickBot="1">
      <c r="A63" s="132" t="s">
        <v>38</v>
      </c>
      <c r="B63" s="507" t="s">
        <v>39</v>
      </c>
      <c r="C63" s="508"/>
    </row>
  </sheetData>
  <sheetProtection/>
  <mergeCells count="56">
    <mergeCell ref="C5:F5"/>
    <mergeCell ref="B16:C16"/>
    <mergeCell ref="B17:C17"/>
    <mergeCell ref="A12:C12"/>
    <mergeCell ref="B13:C13"/>
    <mergeCell ref="B14:C14"/>
    <mergeCell ref="B15:C15"/>
    <mergeCell ref="A7:C7"/>
    <mergeCell ref="B28:C28"/>
    <mergeCell ref="B29:C29"/>
    <mergeCell ref="B18:C18"/>
    <mergeCell ref="B19:C19"/>
    <mergeCell ref="B20:C20"/>
    <mergeCell ref="B21:C21"/>
    <mergeCell ref="B22:C22"/>
    <mergeCell ref="B23:C23"/>
    <mergeCell ref="B24:C24"/>
    <mergeCell ref="B25:C25"/>
    <mergeCell ref="B26:C26"/>
    <mergeCell ref="B27:C27"/>
    <mergeCell ref="B40:C40"/>
    <mergeCell ref="B41:C41"/>
    <mergeCell ref="B34:C34"/>
    <mergeCell ref="B35:C35"/>
    <mergeCell ref="B36:C36"/>
    <mergeCell ref="B37:C37"/>
    <mergeCell ref="B38:C38"/>
    <mergeCell ref="B39:C39"/>
    <mergeCell ref="B44:C44"/>
    <mergeCell ref="B45:C45"/>
    <mergeCell ref="B46:C46"/>
    <mergeCell ref="B47:C47"/>
    <mergeCell ref="A30:A31"/>
    <mergeCell ref="B30:C31"/>
    <mergeCell ref="A32:A33"/>
    <mergeCell ref="B32:C33"/>
    <mergeCell ref="B43:C43"/>
    <mergeCell ref="B59:C59"/>
    <mergeCell ref="B60:C60"/>
    <mergeCell ref="B54:C54"/>
    <mergeCell ref="B55:C55"/>
    <mergeCell ref="B48:C48"/>
    <mergeCell ref="B49:C49"/>
    <mergeCell ref="B50:C50"/>
    <mergeCell ref="B51:C51"/>
    <mergeCell ref="B57:C57"/>
    <mergeCell ref="B63:C63"/>
    <mergeCell ref="B52:C52"/>
    <mergeCell ref="B53:C53"/>
    <mergeCell ref="B10:C10"/>
    <mergeCell ref="B11:C11"/>
    <mergeCell ref="A61:C61"/>
    <mergeCell ref="B62:C62"/>
    <mergeCell ref="B58:C58"/>
    <mergeCell ref="B42:C42"/>
    <mergeCell ref="B56:C56"/>
  </mergeCells>
  <printOptions/>
  <pageMargins left="0.7" right="0.7" top="0.75" bottom="0.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
      <selection activeCell="D4" sqref="D4:E4"/>
    </sheetView>
  </sheetViews>
  <sheetFormatPr defaultColWidth="9.140625" defaultRowHeight="15"/>
  <cols>
    <col min="1" max="1" width="2.7109375" style="135" customWidth="1"/>
    <col min="2" max="2" width="7.28125" style="174" customWidth="1"/>
    <col min="3" max="3" width="10.57421875" style="174" customWidth="1"/>
    <col min="4" max="4" width="31.140625" style="135" customWidth="1"/>
    <col min="5" max="5" width="43.421875" style="135" customWidth="1"/>
    <col min="6" max="6" width="15.28125" style="135" customWidth="1"/>
    <col min="7" max="8" width="9.140625" style="135" customWidth="1"/>
    <col min="9" max="9" width="11.28125" style="135" customWidth="1"/>
    <col min="10" max="16384" width="9.140625" style="135" customWidth="1"/>
  </cols>
  <sheetData>
    <row r="1" spans="2:7" ht="15.75">
      <c r="B1" s="48"/>
      <c r="C1" s="48"/>
      <c r="D1" s="537" t="s">
        <v>40</v>
      </c>
      <c r="E1" s="537"/>
      <c r="F1" s="136"/>
      <c r="G1" s="136"/>
    </row>
    <row r="2" spans="1:6" ht="15.75">
      <c r="A2" s="137"/>
      <c r="B2" s="48"/>
      <c r="C2" s="138"/>
      <c r="D2" s="537" t="s">
        <v>512</v>
      </c>
      <c r="E2" s="537"/>
      <c r="F2" s="139"/>
    </row>
    <row r="3" spans="2:6" ht="31.5" customHeight="1">
      <c r="B3" s="48"/>
      <c r="C3" s="49"/>
      <c r="D3" s="536" t="s">
        <v>378</v>
      </c>
      <c r="E3" s="536"/>
      <c r="F3" s="140"/>
    </row>
    <row r="4" spans="2:6" ht="15.75">
      <c r="B4" s="48"/>
      <c r="C4" s="49"/>
      <c r="D4" s="537" t="s">
        <v>530</v>
      </c>
      <c r="E4" s="537"/>
      <c r="F4" s="140"/>
    </row>
    <row r="5" spans="1:7" ht="15.75">
      <c r="A5" s="141"/>
      <c r="B5" s="48"/>
      <c r="C5" s="49"/>
      <c r="D5" s="49"/>
      <c r="E5" s="49"/>
      <c r="F5" s="140"/>
      <c r="G5" s="139"/>
    </row>
    <row r="6" spans="2:7" ht="15.75">
      <c r="B6" s="48"/>
      <c r="C6" s="48"/>
      <c r="D6" s="48"/>
      <c r="E6" s="48"/>
      <c r="F6" s="136"/>
      <c r="G6" s="136"/>
    </row>
    <row r="7" spans="1:8" ht="15.75">
      <c r="A7" s="141"/>
      <c r="B7" s="48"/>
      <c r="C7" s="48"/>
      <c r="D7" s="48"/>
      <c r="E7" s="48"/>
      <c r="F7" s="142"/>
      <c r="G7" s="141"/>
      <c r="H7" s="143"/>
    </row>
    <row r="8" spans="1:8" ht="15.75">
      <c r="A8" s="141"/>
      <c r="B8" s="533" t="s">
        <v>41</v>
      </c>
      <c r="C8" s="533"/>
      <c r="D8" s="533"/>
      <c r="E8" s="533"/>
      <c r="F8" s="48"/>
      <c r="G8" s="48"/>
      <c r="H8" s="139"/>
    </row>
    <row r="9" spans="1:8" ht="37.5" customHeight="1">
      <c r="A9" s="141"/>
      <c r="B9" s="534" t="s">
        <v>513</v>
      </c>
      <c r="C9" s="534"/>
      <c r="D9" s="534"/>
      <c r="E9" s="534"/>
      <c r="F9" s="48"/>
      <c r="G9" s="48"/>
      <c r="H9" s="139"/>
    </row>
    <row r="10" spans="1:8" ht="15.75">
      <c r="A10" s="141"/>
      <c r="B10" s="48"/>
      <c r="C10" s="48"/>
      <c r="D10" s="48"/>
      <c r="E10" s="48"/>
      <c r="F10" s="144"/>
      <c r="G10" s="48"/>
      <c r="H10" s="139"/>
    </row>
    <row r="11" spans="2:7" ht="51" customHeight="1">
      <c r="B11" s="145" t="s">
        <v>292</v>
      </c>
      <c r="C11" s="146" t="s">
        <v>42</v>
      </c>
      <c r="D11" s="146" t="s">
        <v>43</v>
      </c>
      <c r="E11" s="146" t="s">
        <v>44</v>
      </c>
      <c r="F11" s="136"/>
      <c r="G11" s="136"/>
    </row>
    <row r="12" spans="2:7" ht="15.75">
      <c r="B12" s="147"/>
      <c r="C12" s="148">
        <v>1</v>
      </c>
      <c r="D12" s="149">
        <v>2</v>
      </c>
      <c r="E12" s="148">
        <v>3</v>
      </c>
      <c r="F12" s="136"/>
      <c r="G12" s="136"/>
    </row>
    <row r="13" spans="2:7" ht="15.75">
      <c r="B13" s="150">
        <v>1</v>
      </c>
      <c r="C13" s="151" t="s">
        <v>379</v>
      </c>
      <c r="D13" s="152"/>
      <c r="E13" s="153"/>
      <c r="F13" s="136"/>
      <c r="G13" s="136"/>
    </row>
    <row r="14" spans="2:7" ht="40.5" customHeight="1">
      <c r="B14" s="149">
        <v>2</v>
      </c>
      <c r="C14" s="154" t="s">
        <v>45</v>
      </c>
      <c r="D14" s="146" t="s">
        <v>46</v>
      </c>
      <c r="E14" s="145" t="s">
        <v>34</v>
      </c>
      <c r="F14" s="155"/>
      <c r="G14" s="155"/>
    </row>
    <row r="15" spans="2:7" ht="37.5" customHeight="1">
      <c r="B15" s="149">
        <v>3</v>
      </c>
      <c r="C15" s="154" t="s">
        <v>45</v>
      </c>
      <c r="D15" s="146" t="s">
        <v>47</v>
      </c>
      <c r="E15" s="145" t="s">
        <v>48</v>
      </c>
      <c r="F15" s="155"/>
      <c r="G15" s="155"/>
    </row>
    <row r="16" spans="2:9" ht="0.75" customHeight="1">
      <c r="B16" s="141"/>
      <c r="C16" s="141"/>
      <c r="D16" s="142"/>
      <c r="E16" s="156"/>
      <c r="F16" s="155"/>
      <c r="G16" s="155"/>
      <c r="H16" s="157"/>
      <c r="I16" s="157"/>
    </row>
    <row r="17" spans="2:9" ht="15.75" hidden="1">
      <c r="B17" s="158"/>
      <c r="C17" s="159"/>
      <c r="D17" s="160"/>
      <c r="E17" s="155"/>
      <c r="F17" s="155"/>
      <c r="G17" s="155"/>
      <c r="H17" s="157"/>
      <c r="I17" s="157"/>
    </row>
    <row r="18" spans="2:9" ht="15.75" hidden="1">
      <c r="B18" s="161"/>
      <c r="C18" s="162"/>
      <c r="D18" s="163"/>
      <c r="E18" s="155"/>
      <c r="F18" s="155"/>
      <c r="G18" s="155"/>
      <c r="H18" s="157"/>
      <c r="I18" s="157"/>
    </row>
    <row r="19" spans="2:9" ht="15.75" hidden="1">
      <c r="B19" s="164"/>
      <c r="C19" s="165"/>
      <c r="D19" s="166"/>
      <c r="E19" s="155"/>
      <c r="F19" s="155"/>
      <c r="G19" s="155"/>
      <c r="H19" s="157"/>
      <c r="I19" s="157"/>
    </row>
    <row r="20" spans="2:9" ht="15.75" hidden="1">
      <c r="B20" s="164"/>
      <c r="C20" s="165"/>
      <c r="D20" s="166"/>
      <c r="E20" s="155"/>
      <c r="F20" s="155"/>
      <c r="G20" s="155"/>
      <c r="H20" s="157"/>
      <c r="I20" s="157"/>
    </row>
    <row r="21" spans="2:9" ht="15.75" hidden="1">
      <c r="B21" s="167"/>
      <c r="C21" s="162"/>
      <c r="D21" s="163"/>
      <c r="E21" s="155"/>
      <c r="F21" s="155"/>
      <c r="G21" s="155"/>
      <c r="H21" s="157"/>
      <c r="I21" s="157"/>
    </row>
    <row r="22" spans="2:9" ht="15.75" hidden="1">
      <c r="B22" s="164"/>
      <c r="C22" s="165"/>
      <c r="D22" s="166"/>
      <c r="E22" s="155"/>
      <c r="F22" s="155"/>
      <c r="G22" s="155"/>
      <c r="H22" s="157"/>
      <c r="I22" s="157"/>
    </row>
    <row r="23" spans="2:9" ht="15.75" hidden="1">
      <c r="B23" s="164"/>
      <c r="C23" s="165"/>
      <c r="D23" s="166"/>
      <c r="E23" s="155"/>
      <c r="F23" s="155"/>
      <c r="G23" s="155"/>
      <c r="H23" s="157"/>
      <c r="I23" s="157"/>
    </row>
    <row r="24" spans="2:9" ht="15.75" hidden="1">
      <c r="B24" s="158"/>
      <c r="C24" s="159"/>
      <c r="D24" s="160"/>
      <c r="E24" s="155"/>
      <c r="F24" s="155"/>
      <c r="G24" s="155"/>
      <c r="H24" s="157"/>
      <c r="I24" s="157"/>
    </row>
    <row r="25" spans="2:9" ht="15.75" hidden="1">
      <c r="B25" s="164"/>
      <c r="C25" s="165"/>
      <c r="D25" s="166"/>
      <c r="E25" s="155"/>
      <c r="F25" s="155"/>
      <c r="G25" s="155"/>
      <c r="H25" s="157"/>
      <c r="I25" s="157"/>
    </row>
    <row r="26" spans="2:9" ht="15.75" hidden="1">
      <c r="B26" s="164"/>
      <c r="C26" s="165"/>
      <c r="D26" s="166"/>
      <c r="E26" s="155"/>
      <c r="F26" s="155"/>
      <c r="G26" s="155"/>
      <c r="H26" s="157"/>
      <c r="I26" s="157"/>
    </row>
    <row r="27" spans="2:9" ht="15.75" hidden="1">
      <c r="B27" s="164"/>
      <c r="C27" s="165"/>
      <c r="D27" s="166"/>
      <c r="E27" s="155"/>
      <c r="F27" s="155"/>
      <c r="G27" s="155"/>
      <c r="H27" s="157"/>
      <c r="I27" s="157"/>
    </row>
    <row r="28" spans="2:9" ht="15.75" hidden="1">
      <c r="B28" s="168"/>
      <c r="C28" s="159"/>
      <c r="D28" s="160"/>
      <c r="E28" s="155"/>
      <c r="F28" s="155"/>
      <c r="G28" s="155"/>
      <c r="H28" s="157"/>
      <c r="I28" s="157"/>
    </row>
    <row r="29" spans="2:9" ht="15.75" hidden="1">
      <c r="B29" s="161"/>
      <c r="C29" s="169"/>
      <c r="D29" s="170"/>
      <c r="E29" s="155"/>
      <c r="F29" s="155"/>
      <c r="G29" s="155"/>
      <c r="H29" s="157"/>
      <c r="I29" s="157"/>
    </row>
    <row r="30" spans="2:9" ht="15.75" hidden="1">
      <c r="B30" s="164"/>
      <c r="C30" s="165"/>
      <c r="D30" s="155"/>
      <c r="E30" s="155"/>
      <c r="F30" s="155"/>
      <c r="G30" s="155"/>
      <c r="H30" s="157"/>
      <c r="I30" s="157"/>
    </row>
    <row r="31" spans="2:9" ht="15.75" hidden="1">
      <c r="B31" s="164"/>
      <c r="C31" s="165"/>
      <c r="D31" s="155"/>
      <c r="E31" s="155"/>
      <c r="F31" s="155"/>
      <c r="G31" s="155"/>
      <c r="H31" s="157"/>
      <c r="I31" s="157"/>
    </row>
    <row r="32" spans="2:9" ht="15.75" hidden="1">
      <c r="B32" s="164"/>
      <c r="C32" s="165"/>
      <c r="D32" s="171"/>
      <c r="E32" s="155"/>
      <c r="F32" s="155"/>
      <c r="G32" s="155"/>
      <c r="H32" s="157"/>
      <c r="I32" s="157"/>
    </row>
    <row r="33" spans="2:9" ht="15.75" hidden="1">
      <c r="B33" s="161"/>
      <c r="C33" s="169"/>
      <c r="D33" s="172"/>
      <c r="E33" s="155"/>
      <c r="F33" s="155"/>
      <c r="G33" s="155"/>
      <c r="H33" s="157"/>
      <c r="I33" s="157"/>
    </row>
    <row r="34" spans="2:9" ht="15.75" hidden="1">
      <c r="B34" s="164"/>
      <c r="C34" s="165"/>
      <c r="D34" s="155"/>
      <c r="E34" s="155"/>
      <c r="F34" s="155"/>
      <c r="G34" s="155"/>
      <c r="H34" s="157"/>
      <c r="I34" s="157"/>
    </row>
    <row r="35" spans="2:9" ht="15.75" hidden="1">
      <c r="B35" s="164"/>
      <c r="C35" s="165"/>
      <c r="D35" s="155"/>
      <c r="E35" s="155"/>
      <c r="F35" s="155"/>
      <c r="G35" s="155"/>
      <c r="H35" s="157"/>
      <c r="I35" s="157"/>
    </row>
    <row r="36" spans="2:9" ht="15.75" hidden="1">
      <c r="B36" s="164"/>
      <c r="C36" s="165"/>
      <c r="D36" s="171"/>
      <c r="E36" s="155"/>
      <c r="F36" s="155"/>
      <c r="G36" s="155"/>
      <c r="H36" s="157"/>
      <c r="I36" s="157"/>
    </row>
    <row r="37" spans="2:9" ht="15" customHeight="1" hidden="1">
      <c r="B37" s="535"/>
      <c r="C37" s="535"/>
      <c r="D37" s="173"/>
      <c r="E37" s="155"/>
      <c r="F37" s="155"/>
      <c r="G37" s="155"/>
      <c r="H37" s="157"/>
      <c r="I37" s="157"/>
    </row>
  </sheetData>
  <sheetProtection/>
  <mergeCells count="7">
    <mergeCell ref="B8:E8"/>
    <mergeCell ref="B9:E9"/>
    <mergeCell ref="B37:C37"/>
    <mergeCell ref="D3:E3"/>
    <mergeCell ref="D4:E4"/>
    <mergeCell ref="D1:E1"/>
    <mergeCell ref="D2:E2"/>
  </mergeCells>
  <printOptions/>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Y150"/>
  <sheetViews>
    <sheetView showGridLines="0" view="pageBreakPreview" zoomScale="78" zoomScaleSheetLayoutView="78" workbookViewId="0" topLeftCell="A1">
      <selection activeCell="J4" sqref="J4"/>
    </sheetView>
  </sheetViews>
  <sheetFormatPr defaultColWidth="9.140625" defaultRowHeight="15"/>
  <cols>
    <col min="1" max="1" width="2.7109375" style="266" customWidth="1"/>
    <col min="2" max="2" width="5.28125" style="266" customWidth="1"/>
    <col min="3" max="4" width="3.7109375" style="266" customWidth="1"/>
    <col min="5" max="5" width="4.00390625" style="266" customWidth="1"/>
    <col min="6" max="6" width="4.140625" style="266" customWidth="1"/>
    <col min="7" max="7" width="3.8515625" style="266" customWidth="1"/>
    <col min="8" max="8" width="8.421875" style="266" customWidth="1"/>
    <col min="9" max="9" width="10.28125" style="266" customWidth="1"/>
    <col min="10" max="10" width="70.00390625" style="266" customWidth="1"/>
    <col min="11" max="11" width="14.140625" style="267" customWidth="1"/>
    <col min="12" max="12" width="14.8515625" style="268" customWidth="1"/>
    <col min="13" max="13" width="13.57421875" style="268" customWidth="1"/>
    <col min="14" max="16384" width="9.140625" style="269" customWidth="1"/>
  </cols>
  <sheetData>
    <row r="1" spans="10:13" ht="15.75">
      <c r="J1" s="326" t="s">
        <v>283</v>
      </c>
      <c r="K1" s="327"/>
      <c r="L1" s="328"/>
      <c r="M1" s="328"/>
    </row>
    <row r="2" spans="1:13" ht="15.75">
      <c r="A2" s="332"/>
      <c r="B2" s="332"/>
      <c r="C2" s="332"/>
      <c r="D2" s="332"/>
      <c r="E2" s="332"/>
      <c r="F2" s="332"/>
      <c r="G2" s="332"/>
      <c r="H2" s="332"/>
      <c r="I2" s="332"/>
      <c r="J2" s="329" t="s">
        <v>100</v>
      </c>
      <c r="K2" s="333"/>
      <c r="L2" s="334"/>
      <c r="M2" s="334"/>
    </row>
    <row r="3" spans="1:13" ht="15.75">
      <c r="A3" s="332"/>
      <c r="B3" s="332"/>
      <c r="C3" s="332"/>
      <c r="D3" s="332"/>
      <c r="E3" s="332"/>
      <c r="F3" s="332"/>
      <c r="G3" s="332"/>
      <c r="H3" s="332"/>
      <c r="I3" s="332"/>
      <c r="J3" s="330" t="s">
        <v>378</v>
      </c>
      <c r="K3" s="333"/>
      <c r="L3" s="334"/>
      <c r="M3" s="334"/>
    </row>
    <row r="4" spans="1:13" ht="15.75">
      <c r="A4" s="332"/>
      <c r="B4" s="332"/>
      <c r="C4" s="332"/>
      <c r="D4" s="332"/>
      <c r="E4" s="332"/>
      <c r="F4" s="332"/>
      <c r="G4" s="332"/>
      <c r="H4" s="332"/>
      <c r="I4" s="332"/>
      <c r="J4" s="331" t="s">
        <v>530</v>
      </c>
      <c r="K4" s="333"/>
      <c r="L4" s="334"/>
      <c r="M4" s="334"/>
    </row>
    <row r="5" spans="1:13" ht="15.75">
      <c r="A5" s="332"/>
      <c r="B5" s="332"/>
      <c r="C5" s="332"/>
      <c r="D5" s="332"/>
      <c r="E5" s="332"/>
      <c r="F5" s="332"/>
      <c r="G5" s="332"/>
      <c r="H5" s="332"/>
      <c r="I5" s="332"/>
      <c r="J5" s="335"/>
      <c r="K5" s="336"/>
      <c r="L5" s="337"/>
      <c r="M5" s="337"/>
    </row>
    <row r="6" spans="1:13" ht="15.75">
      <c r="A6" s="338"/>
      <c r="B6" s="338"/>
      <c r="C6" s="338"/>
      <c r="D6" s="338"/>
      <c r="E6" s="338"/>
      <c r="F6" s="338"/>
      <c r="G6" s="338"/>
      <c r="H6" s="338"/>
      <c r="I6" s="338"/>
      <c r="J6" s="338"/>
      <c r="K6" s="339"/>
      <c r="L6" s="337"/>
      <c r="M6" s="337"/>
    </row>
    <row r="7" spans="1:13" ht="12.75" customHeight="1">
      <c r="A7" s="538" t="s">
        <v>101</v>
      </c>
      <c r="B7" s="538"/>
      <c r="C7" s="538"/>
      <c r="D7" s="538"/>
      <c r="E7" s="538"/>
      <c r="F7" s="538"/>
      <c r="G7" s="538"/>
      <c r="H7" s="538"/>
      <c r="I7" s="538"/>
      <c r="J7" s="538"/>
      <c r="K7" s="538"/>
      <c r="L7" s="538"/>
      <c r="M7" s="538"/>
    </row>
    <row r="8" spans="1:13" ht="16.5" thickBot="1">
      <c r="A8" s="338" t="s">
        <v>102</v>
      </c>
      <c r="B8" s="338"/>
      <c r="C8" s="338"/>
      <c r="D8" s="338"/>
      <c r="E8" s="338"/>
      <c r="F8" s="338"/>
      <c r="G8" s="338"/>
      <c r="H8" s="338"/>
      <c r="I8" s="338"/>
      <c r="J8" s="340"/>
      <c r="K8" s="341"/>
      <c r="L8" s="342"/>
      <c r="M8" s="343" t="s">
        <v>103</v>
      </c>
    </row>
    <row r="9" spans="1:13" ht="17.25" customHeight="1" thickBot="1">
      <c r="A9" s="344" t="s">
        <v>104</v>
      </c>
      <c r="B9" s="345"/>
      <c r="C9" s="346" t="s">
        <v>105</v>
      </c>
      <c r="D9" s="347"/>
      <c r="E9" s="347"/>
      <c r="F9" s="347"/>
      <c r="G9" s="347"/>
      <c r="H9" s="347"/>
      <c r="I9" s="347"/>
      <c r="J9" s="539" t="s">
        <v>106</v>
      </c>
      <c r="K9" s="541" t="s">
        <v>107</v>
      </c>
      <c r="L9" s="541" t="s">
        <v>108</v>
      </c>
      <c r="M9" s="543" t="s">
        <v>109</v>
      </c>
    </row>
    <row r="10" spans="1:13" ht="198" customHeight="1" thickBot="1">
      <c r="A10" s="348"/>
      <c r="B10" s="349" t="s">
        <v>42</v>
      </c>
      <c r="C10" s="350" t="s">
        <v>110</v>
      </c>
      <c r="D10" s="350" t="s">
        <v>111</v>
      </c>
      <c r="E10" s="350" t="s">
        <v>112</v>
      </c>
      <c r="F10" s="350" t="s">
        <v>113</v>
      </c>
      <c r="G10" s="350" t="s">
        <v>114</v>
      </c>
      <c r="H10" s="350" t="s">
        <v>115</v>
      </c>
      <c r="I10" s="351" t="s">
        <v>116</v>
      </c>
      <c r="J10" s="540"/>
      <c r="K10" s="542"/>
      <c r="L10" s="542"/>
      <c r="M10" s="544"/>
    </row>
    <row r="11" spans="1:13" ht="15.75">
      <c r="A11" s="352"/>
      <c r="B11" s="353">
        <v>1</v>
      </c>
      <c r="C11" s="353">
        <v>2</v>
      </c>
      <c r="D11" s="353">
        <v>3</v>
      </c>
      <c r="E11" s="353">
        <v>4</v>
      </c>
      <c r="F11" s="353">
        <v>5</v>
      </c>
      <c r="G11" s="353">
        <v>6</v>
      </c>
      <c r="H11" s="353">
        <v>7</v>
      </c>
      <c r="I11" s="353">
        <v>8</v>
      </c>
      <c r="J11" s="354">
        <v>9</v>
      </c>
      <c r="K11" s="355">
        <v>10</v>
      </c>
      <c r="L11" s="355">
        <v>11</v>
      </c>
      <c r="M11" s="355">
        <v>12</v>
      </c>
    </row>
    <row r="12" spans="1:13" s="268" customFormat="1" ht="18.75">
      <c r="A12" s="356"/>
      <c r="B12" s="357" t="s">
        <v>117</v>
      </c>
      <c r="C12" s="357">
        <v>1</v>
      </c>
      <c r="D12" s="357" t="s">
        <v>439</v>
      </c>
      <c r="E12" s="357" t="s">
        <v>439</v>
      </c>
      <c r="F12" s="357" t="s">
        <v>117</v>
      </c>
      <c r="G12" s="357" t="s">
        <v>439</v>
      </c>
      <c r="H12" s="357" t="s">
        <v>118</v>
      </c>
      <c r="I12" s="358" t="s">
        <v>117</v>
      </c>
      <c r="J12" s="359" t="s">
        <v>119</v>
      </c>
      <c r="K12" s="457">
        <f>K13+K27+K34+K42+K46+K55+K72+K91+K66+K61+K22</f>
        <v>683.2</v>
      </c>
      <c r="L12" s="457">
        <f>L13+L27+L34+L42+L46+L55+L72+L91+L66+L61+L22</f>
        <v>756.3</v>
      </c>
      <c r="M12" s="457">
        <f>M13+M27+M34+M42+M46+M55+M72+M91+M66+M61+M22</f>
        <v>811.5</v>
      </c>
    </row>
    <row r="13" spans="1:13" ht="18.75">
      <c r="A13" s="360"/>
      <c r="B13" s="361" t="s">
        <v>117</v>
      </c>
      <c r="C13" s="362" t="s">
        <v>120</v>
      </c>
      <c r="D13" s="363" t="s">
        <v>294</v>
      </c>
      <c r="E13" s="364" t="s">
        <v>439</v>
      </c>
      <c r="F13" s="363" t="s">
        <v>117</v>
      </c>
      <c r="G13" s="364" t="s">
        <v>439</v>
      </c>
      <c r="H13" s="363" t="s">
        <v>118</v>
      </c>
      <c r="I13" s="365" t="s">
        <v>117</v>
      </c>
      <c r="J13" s="366" t="s">
        <v>121</v>
      </c>
      <c r="K13" s="458">
        <f>K14+K17</f>
        <v>516</v>
      </c>
      <c r="L13" s="458">
        <f>L14+L17</f>
        <v>562.9</v>
      </c>
      <c r="M13" s="458">
        <f>M14+M17</f>
        <v>614.1999999999999</v>
      </c>
    </row>
    <row r="14" spans="1:13" ht="18.75" hidden="1">
      <c r="A14" s="367"/>
      <c r="B14" s="368" t="s">
        <v>122</v>
      </c>
      <c r="C14" s="369" t="s">
        <v>120</v>
      </c>
      <c r="D14" s="370" t="s">
        <v>294</v>
      </c>
      <c r="E14" s="371" t="s">
        <v>294</v>
      </c>
      <c r="F14" s="370" t="s">
        <v>117</v>
      </c>
      <c r="G14" s="371" t="s">
        <v>439</v>
      </c>
      <c r="H14" s="370" t="s">
        <v>118</v>
      </c>
      <c r="I14" s="372" t="s">
        <v>123</v>
      </c>
      <c r="J14" s="373" t="s">
        <v>124</v>
      </c>
      <c r="K14" s="459">
        <f>K15</f>
        <v>0</v>
      </c>
      <c r="L14" s="459">
        <f>L15</f>
        <v>0</v>
      </c>
      <c r="M14" s="459">
        <f>M15</f>
        <v>0</v>
      </c>
    </row>
    <row r="15" spans="1:13" ht="47.25" hidden="1">
      <c r="A15" s="374"/>
      <c r="B15" s="375" t="s">
        <v>122</v>
      </c>
      <c r="C15" s="376" t="s">
        <v>120</v>
      </c>
      <c r="D15" s="377" t="s">
        <v>294</v>
      </c>
      <c r="E15" s="378" t="s">
        <v>294</v>
      </c>
      <c r="F15" s="377" t="s">
        <v>125</v>
      </c>
      <c r="G15" s="378" t="s">
        <v>439</v>
      </c>
      <c r="H15" s="377" t="s">
        <v>118</v>
      </c>
      <c r="I15" s="379" t="s">
        <v>123</v>
      </c>
      <c r="J15" s="380" t="s">
        <v>126</v>
      </c>
      <c r="K15" s="460"/>
      <c r="L15" s="460"/>
      <c r="M15" s="460"/>
    </row>
    <row r="16" spans="1:13" ht="31.5" hidden="1">
      <c r="A16" s="367"/>
      <c r="B16" s="381" t="s">
        <v>122</v>
      </c>
      <c r="C16" s="382" t="s">
        <v>120</v>
      </c>
      <c r="D16" s="383" t="s">
        <v>294</v>
      </c>
      <c r="E16" s="384" t="s">
        <v>294</v>
      </c>
      <c r="F16" s="383" t="s">
        <v>127</v>
      </c>
      <c r="G16" s="384" t="s">
        <v>295</v>
      </c>
      <c r="H16" s="383" t="s">
        <v>118</v>
      </c>
      <c r="I16" s="385" t="s">
        <v>123</v>
      </c>
      <c r="J16" s="386" t="s">
        <v>128</v>
      </c>
      <c r="K16" s="461"/>
      <c r="L16" s="461"/>
      <c r="M16" s="461"/>
    </row>
    <row r="17" spans="1:13" ht="19.5">
      <c r="A17" s="387"/>
      <c r="B17" s="368" t="s">
        <v>122</v>
      </c>
      <c r="C17" s="369" t="s">
        <v>120</v>
      </c>
      <c r="D17" s="370" t="s">
        <v>294</v>
      </c>
      <c r="E17" s="371" t="s">
        <v>295</v>
      </c>
      <c r="F17" s="370" t="s">
        <v>117</v>
      </c>
      <c r="G17" s="371" t="s">
        <v>294</v>
      </c>
      <c r="H17" s="370" t="s">
        <v>118</v>
      </c>
      <c r="I17" s="372" t="s">
        <v>123</v>
      </c>
      <c r="J17" s="373" t="s">
        <v>129</v>
      </c>
      <c r="K17" s="462">
        <f>K18+K19+K20+K21</f>
        <v>516</v>
      </c>
      <c r="L17" s="462">
        <f>L18+L19+L20+L21</f>
        <v>562.9</v>
      </c>
      <c r="M17" s="462">
        <f>M18+M19+M20+M21</f>
        <v>614.1999999999999</v>
      </c>
    </row>
    <row r="18" spans="1:13" ht="78" customHeight="1">
      <c r="A18" s="387"/>
      <c r="B18" s="381" t="s">
        <v>122</v>
      </c>
      <c r="C18" s="382" t="s">
        <v>120</v>
      </c>
      <c r="D18" s="383" t="s">
        <v>294</v>
      </c>
      <c r="E18" s="384" t="s">
        <v>295</v>
      </c>
      <c r="F18" s="383" t="s">
        <v>125</v>
      </c>
      <c r="G18" s="384" t="s">
        <v>294</v>
      </c>
      <c r="H18" s="383" t="s">
        <v>117</v>
      </c>
      <c r="I18" s="385" t="s">
        <v>123</v>
      </c>
      <c r="J18" s="388" t="s">
        <v>130</v>
      </c>
      <c r="K18" s="463">
        <v>510</v>
      </c>
      <c r="L18" s="463">
        <v>556.4</v>
      </c>
      <c r="M18" s="463">
        <v>607.4</v>
      </c>
    </row>
    <row r="19" spans="1:13" ht="90.75" customHeight="1">
      <c r="A19" s="387"/>
      <c r="B19" s="381" t="s">
        <v>122</v>
      </c>
      <c r="C19" s="382" t="s">
        <v>120</v>
      </c>
      <c r="D19" s="383" t="s">
        <v>294</v>
      </c>
      <c r="E19" s="384" t="s">
        <v>295</v>
      </c>
      <c r="F19" s="383" t="s">
        <v>131</v>
      </c>
      <c r="G19" s="384" t="s">
        <v>294</v>
      </c>
      <c r="H19" s="383" t="s">
        <v>118</v>
      </c>
      <c r="I19" s="385" t="s">
        <v>123</v>
      </c>
      <c r="J19" s="388" t="s">
        <v>132</v>
      </c>
      <c r="K19" s="463">
        <v>6</v>
      </c>
      <c r="L19" s="463">
        <v>6.5</v>
      </c>
      <c r="M19" s="463">
        <v>6.8</v>
      </c>
    </row>
    <row r="20" spans="1:13" ht="40.5" customHeight="1" hidden="1">
      <c r="A20" s="389"/>
      <c r="B20" s="381" t="s">
        <v>122</v>
      </c>
      <c r="C20" s="382" t="s">
        <v>120</v>
      </c>
      <c r="D20" s="383" t="s">
        <v>294</v>
      </c>
      <c r="E20" s="384" t="s">
        <v>295</v>
      </c>
      <c r="F20" s="383" t="s">
        <v>133</v>
      </c>
      <c r="G20" s="384" t="s">
        <v>294</v>
      </c>
      <c r="H20" s="383" t="s">
        <v>118</v>
      </c>
      <c r="I20" s="385" t="s">
        <v>123</v>
      </c>
      <c r="J20" s="388" t="s">
        <v>134</v>
      </c>
      <c r="K20" s="463"/>
      <c r="L20" s="463"/>
      <c r="M20" s="463"/>
    </row>
    <row r="21" spans="1:13" ht="94.5" hidden="1">
      <c r="A21" s="389"/>
      <c r="B21" s="381" t="s">
        <v>122</v>
      </c>
      <c r="C21" s="382" t="s">
        <v>120</v>
      </c>
      <c r="D21" s="383" t="s">
        <v>294</v>
      </c>
      <c r="E21" s="384" t="s">
        <v>295</v>
      </c>
      <c r="F21" s="383" t="s">
        <v>135</v>
      </c>
      <c r="G21" s="384" t="s">
        <v>294</v>
      </c>
      <c r="H21" s="383" t="s">
        <v>118</v>
      </c>
      <c r="I21" s="385" t="s">
        <v>123</v>
      </c>
      <c r="J21" s="388" t="s">
        <v>136</v>
      </c>
      <c r="K21" s="463"/>
      <c r="L21" s="463"/>
      <c r="M21" s="463"/>
    </row>
    <row r="22" spans="1:13" ht="31.5">
      <c r="A22" s="389"/>
      <c r="B22" s="270" t="s">
        <v>324</v>
      </c>
      <c r="C22" s="271" t="s">
        <v>120</v>
      </c>
      <c r="D22" s="272" t="s">
        <v>301</v>
      </c>
      <c r="E22" s="271" t="s">
        <v>137</v>
      </c>
      <c r="F22" s="272" t="s">
        <v>439</v>
      </c>
      <c r="G22" s="271" t="s">
        <v>294</v>
      </c>
      <c r="H22" s="272" t="s">
        <v>118</v>
      </c>
      <c r="I22" s="271" t="s">
        <v>123</v>
      </c>
      <c r="J22" s="273" t="s">
        <v>138</v>
      </c>
      <c r="K22" s="464">
        <f>K23+K24+K25+K26</f>
        <v>105.19999999999999</v>
      </c>
      <c r="L22" s="464">
        <f>L23+L24+L25+L26</f>
        <v>128.6</v>
      </c>
      <c r="M22" s="464">
        <f>M23+M24+M25+M26</f>
        <v>127.5</v>
      </c>
    </row>
    <row r="23" spans="1:13" ht="63">
      <c r="A23" s="389"/>
      <c r="B23" s="390" t="s">
        <v>324</v>
      </c>
      <c r="C23" s="391" t="s">
        <v>120</v>
      </c>
      <c r="D23" s="392" t="s">
        <v>301</v>
      </c>
      <c r="E23" s="391" t="s">
        <v>137</v>
      </c>
      <c r="F23" s="392" t="s">
        <v>139</v>
      </c>
      <c r="G23" s="391" t="s">
        <v>294</v>
      </c>
      <c r="H23" s="392" t="s">
        <v>118</v>
      </c>
      <c r="I23" s="391" t="s">
        <v>123</v>
      </c>
      <c r="J23" s="393" t="s">
        <v>140</v>
      </c>
      <c r="K23" s="463">
        <v>38.5</v>
      </c>
      <c r="L23" s="463">
        <v>49.5</v>
      </c>
      <c r="M23" s="463">
        <v>51.5</v>
      </c>
    </row>
    <row r="24" spans="1:13" ht="78.75">
      <c r="A24" s="389"/>
      <c r="B24" s="394" t="s">
        <v>324</v>
      </c>
      <c r="C24" s="395" t="s">
        <v>120</v>
      </c>
      <c r="D24" s="396" t="s">
        <v>301</v>
      </c>
      <c r="E24" s="395" t="s">
        <v>137</v>
      </c>
      <c r="F24" s="396" t="s">
        <v>141</v>
      </c>
      <c r="G24" s="395" t="s">
        <v>294</v>
      </c>
      <c r="H24" s="396" t="s">
        <v>118</v>
      </c>
      <c r="I24" s="395" t="s">
        <v>123</v>
      </c>
      <c r="J24" s="393" t="s">
        <v>142</v>
      </c>
      <c r="K24" s="463">
        <v>0.8</v>
      </c>
      <c r="L24" s="463">
        <v>1</v>
      </c>
      <c r="M24" s="463">
        <v>1</v>
      </c>
    </row>
    <row r="25" spans="1:13" ht="63">
      <c r="A25" s="389"/>
      <c r="B25" s="394" t="s">
        <v>324</v>
      </c>
      <c r="C25" s="395" t="s">
        <v>120</v>
      </c>
      <c r="D25" s="396" t="s">
        <v>301</v>
      </c>
      <c r="E25" s="395" t="s">
        <v>137</v>
      </c>
      <c r="F25" s="396" t="s">
        <v>143</v>
      </c>
      <c r="G25" s="395" t="s">
        <v>294</v>
      </c>
      <c r="H25" s="396" t="s">
        <v>118</v>
      </c>
      <c r="I25" s="395" t="s">
        <v>123</v>
      </c>
      <c r="J25" s="393" t="s">
        <v>144</v>
      </c>
      <c r="K25" s="463">
        <v>62.3</v>
      </c>
      <c r="L25" s="463">
        <v>73.2</v>
      </c>
      <c r="M25" s="463">
        <v>70.2</v>
      </c>
    </row>
    <row r="26" spans="1:13" ht="63">
      <c r="A26" s="389"/>
      <c r="B26" s="394" t="s">
        <v>324</v>
      </c>
      <c r="C26" s="395" t="s">
        <v>120</v>
      </c>
      <c r="D26" s="396" t="s">
        <v>301</v>
      </c>
      <c r="E26" s="395" t="s">
        <v>137</v>
      </c>
      <c r="F26" s="396" t="s">
        <v>145</v>
      </c>
      <c r="G26" s="395" t="s">
        <v>294</v>
      </c>
      <c r="H26" s="396" t="s">
        <v>118</v>
      </c>
      <c r="I26" s="395" t="s">
        <v>123</v>
      </c>
      <c r="J26" s="393" t="s">
        <v>146</v>
      </c>
      <c r="K26" s="463">
        <v>3.6</v>
      </c>
      <c r="L26" s="463">
        <v>4.9</v>
      </c>
      <c r="M26" s="463">
        <v>4.8</v>
      </c>
    </row>
    <row r="27" spans="1:13" ht="18.75" hidden="1">
      <c r="A27" s="367"/>
      <c r="B27" s="368" t="s">
        <v>117</v>
      </c>
      <c r="C27" s="369" t="s">
        <v>120</v>
      </c>
      <c r="D27" s="370" t="s">
        <v>297</v>
      </c>
      <c r="E27" s="371" t="s">
        <v>439</v>
      </c>
      <c r="F27" s="370" t="s">
        <v>117</v>
      </c>
      <c r="G27" s="371" t="s">
        <v>439</v>
      </c>
      <c r="H27" s="370" t="s">
        <v>118</v>
      </c>
      <c r="I27" s="372" t="s">
        <v>117</v>
      </c>
      <c r="J27" s="366" t="s">
        <v>147</v>
      </c>
      <c r="K27" s="459">
        <f>K28+K30+K32</f>
        <v>0</v>
      </c>
      <c r="L27" s="459">
        <f>L28+L30+L32</f>
        <v>0</v>
      </c>
      <c r="M27" s="459">
        <f>M28+M30+M32</f>
        <v>0</v>
      </c>
    </row>
    <row r="28" spans="1:13" ht="31.5" hidden="1">
      <c r="A28" s="397"/>
      <c r="B28" s="381" t="s">
        <v>122</v>
      </c>
      <c r="C28" s="382" t="s">
        <v>120</v>
      </c>
      <c r="D28" s="383" t="s">
        <v>297</v>
      </c>
      <c r="E28" s="384" t="s">
        <v>295</v>
      </c>
      <c r="F28" s="383" t="s">
        <v>117</v>
      </c>
      <c r="G28" s="384" t="s">
        <v>295</v>
      </c>
      <c r="H28" s="383" t="s">
        <v>118</v>
      </c>
      <c r="I28" s="385" t="s">
        <v>123</v>
      </c>
      <c r="J28" s="386" t="s">
        <v>148</v>
      </c>
      <c r="K28" s="461"/>
      <c r="L28" s="461"/>
      <c r="M28" s="461"/>
    </row>
    <row r="29" spans="1:13" ht="31.5" hidden="1">
      <c r="A29" s="397"/>
      <c r="B29" s="381" t="s">
        <v>122</v>
      </c>
      <c r="C29" s="382" t="s">
        <v>120</v>
      </c>
      <c r="D29" s="383" t="s">
        <v>297</v>
      </c>
      <c r="E29" s="384" t="s">
        <v>295</v>
      </c>
      <c r="F29" s="383" t="s">
        <v>125</v>
      </c>
      <c r="G29" s="384" t="s">
        <v>295</v>
      </c>
      <c r="H29" s="383" t="s">
        <v>118</v>
      </c>
      <c r="I29" s="385" t="s">
        <v>123</v>
      </c>
      <c r="J29" s="386" t="s">
        <v>148</v>
      </c>
      <c r="K29" s="461"/>
      <c r="L29" s="461"/>
      <c r="M29" s="461"/>
    </row>
    <row r="30" spans="1:13" ht="18.75" customHeight="1" hidden="1">
      <c r="A30" s="397"/>
      <c r="B30" s="381" t="s">
        <v>122</v>
      </c>
      <c r="C30" s="382" t="s">
        <v>120</v>
      </c>
      <c r="D30" s="383" t="s">
        <v>297</v>
      </c>
      <c r="E30" s="384" t="s">
        <v>301</v>
      </c>
      <c r="F30" s="383" t="s">
        <v>117</v>
      </c>
      <c r="G30" s="384" t="s">
        <v>294</v>
      </c>
      <c r="H30" s="383" t="s">
        <v>118</v>
      </c>
      <c r="I30" s="385" t="s">
        <v>123</v>
      </c>
      <c r="J30" s="398" t="s">
        <v>149</v>
      </c>
      <c r="K30" s="461"/>
      <c r="L30" s="461"/>
      <c r="M30" s="461"/>
    </row>
    <row r="31" spans="1:13" ht="16.5" customHeight="1" hidden="1">
      <c r="A31" s="397"/>
      <c r="B31" s="381" t="s">
        <v>122</v>
      </c>
      <c r="C31" s="382" t="s">
        <v>120</v>
      </c>
      <c r="D31" s="383" t="s">
        <v>297</v>
      </c>
      <c r="E31" s="384" t="s">
        <v>301</v>
      </c>
      <c r="F31" s="383" t="s">
        <v>125</v>
      </c>
      <c r="G31" s="384" t="s">
        <v>294</v>
      </c>
      <c r="H31" s="383" t="s">
        <v>118</v>
      </c>
      <c r="I31" s="385" t="s">
        <v>123</v>
      </c>
      <c r="J31" s="398" t="s">
        <v>149</v>
      </c>
      <c r="K31" s="461"/>
      <c r="L31" s="461"/>
      <c r="M31" s="461"/>
    </row>
    <row r="32" spans="1:13" ht="27.75" customHeight="1" hidden="1">
      <c r="A32" s="397"/>
      <c r="B32" s="394">
        <v>182</v>
      </c>
      <c r="C32" s="395">
        <v>1</v>
      </c>
      <c r="D32" s="396" t="s">
        <v>297</v>
      </c>
      <c r="E32" s="395" t="s">
        <v>300</v>
      </c>
      <c r="F32" s="396" t="s">
        <v>117</v>
      </c>
      <c r="G32" s="395" t="s">
        <v>295</v>
      </c>
      <c r="H32" s="396" t="s">
        <v>118</v>
      </c>
      <c r="I32" s="395">
        <v>110</v>
      </c>
      <c r="J32" s="393" t="s">
        <v>150</v>
      </c>
      <c r="K32" s="461"/>
      <c r="L32" s="461"/>
      <c r="M32" s="461"/>
    </row>
    <row r="33" spans="1:13" ht="26.25" customHeight="1" hidden="1">
      <c r="A33" s="397"/>
      <c r="B33" s="394">
        <v>182</v>
      </c>
      <c r="C33" s="395">
        <v>1</v>
      </c>
      <c r="D33" s="396" t="s">
        <v>297</v>
      </c>
      <c r="E33" s="395" t="s">
        <v>300</v>
      </c>
      <c r="F33" s="396" t="s">
        <v>131</v>
      </c>
      <c r="G33" s="395" t="s">
        <v>295</v>
      </c>
      <c r="H33" s="396" t="s">
        <v>118</v>
      </c>
      <c r="I33" s="395">
        <v>110</v>
      </c>
      <c r="J33" s="393" t="s">
        <v>151</v>
      </c>
      <c r="K33" s="461"/>
      <c r="L33" s="461"/>
      <c r="M33" s="461"/>
    </row>
    <row r="34" spans="1:13" ht="18.75">
      <c r="A34" s="367"/>
      <c r="B34" s="368" t="s">
        <v>122</v>
      </c>
      <c r="C34" s="369" t="s">
        <v>120</v>
      </c>
      <c r="D34" s="370" t="s">
        <v>59</v>
      </c>
      <c r="E34" s="371" t="s">
        <v>439</v>
      </c>
      <c r="F34" s="370" t="s">
        <v>117</v>
      </c>
      <c r="G34" s="371" t="s">
        <v>439</v>
      </c>
      <c r="H34" s="370" t="s">
        <v>118</v>
      </c>
      <c r="I34" s="372" t="s">
        <v>117</v>
      </c>
      <c r="J34" s="373" t="s">
        <v>152</v>
      </c>
      <c r="K34" s="459">
        <f>K37+K35</f>
        <v>56.2</v>
      </c>
      <c r="L34" s="459">
        <f>L37+L35</f>
        <v>58.5</v>
      </c>
      <c r="M34" s="459">
        <f>M37+M35</f>
        <v>61.2</v>
      </c>
    </row>
    <row r="35" spans="1:13" ht="18.75">
      <c r="A35" s="367"/>
      <c r="B35" s="399">
        <v>182</v>
      </c>
      <c r="C35" s="400">
        <v>1</v>
      </c>
      <c r="D35" s="401" t="s">
        <v>59</v>
      </c>
      <c r="E35" s="400" t="s">
        <v>294</v>
      </c>
      <c r="F35" s="401" t="s">
        <v>117</v>
      </c>
      <c r="G35" s="400" t="s">
        <v>439</v>
      </c>
      <c r="H35" s="401" t="s">
        <v>118</v>
      </c>
      <c r="I35" s="400">
        <v>110</v>
      </c>
      <c r="J35" s="273" t="s">
        <v>153</v>
      </c>
      <c r="K35" s="459">
        <f>K36</f>
        <v>46</v>
      </c>
      <c r="L35" s="459">
        <f>L36</f>
        <v>48</v>
      </c>
      <c r="M35" s="459">
        <f>M36</f>
        <v>50.5</v>
      </c>
    </row>
    <row r="36" spans="1:13" ht="47.25">
      <c r="A36" s="367"/>
      <c r="B36" s="394">
        <v>182</v>
      </c>
      <c r="C36" s="395">
        <v>1</v>
      </c>
      <c r="D36" s="396" t="s">
        <v>59</v>
      </c>
      <c r="E36" s="395" t="s">
        <v>294</v>
      </c>
      <c r="F36" s="396" t="s">
        <v>133</v>
      </c>
      <c r="G36" s="395" t="s">
        <v>296</v>
      </c>
      <c r="H36" s="396" t="s">
        <v>118</v>
      </c>
      <c r="I36" s="395">
        <v>110</v>
      </c>
      <c r="J36" s="393" t="s">
        <v>285</v>
      </c>
      <c r="K36" s="461">
        <v>46</v>
      </c>
      <c r="L36" s="461">
        <v>48</v>
      </c>
      <c r="M36" s="461">
        <v>50.5</v>
      </c>
    </row>
    <row r="37" spans="1:13" ht="19.5">
      <c r="A37" s="367"/>
      <c r="B37" s="368" t="s">
        <v>117</v>
      </c>
      <c r="C37" s="369" t="s">
        <v>120</v>
      </c>
      <c r="D37" s="370" t="s">
        <v>59</v>
      </c>
      <c r="E37" s="371" t="s">
        <v>59</v>
      </c>
      <c r="F37" s="370" t="s">
        <v>117</v>
      </c>
      <c r="G37" s="371" t="s">
        <v>439</v>
      </c>
      <c r="H37" s="370" t="s">
        <v>118</v>
      </c>
      <c r="I37" s="372" t="s">
        <v>123</v>
      </c>
      <c r="J37" s="402" t="s">
        <v>154</v>
      </c>
      <c r="K37" s="462">
        <f>K38+K40</f>
        <v>10.2</v>
      </c>
      <c r="L37" s="462">
        <f>L38+L40</f>
        <v>10.5</v>
      </c>
      <c r="M37" s="462">
        <f>M38+M40</f>
        <v>10.7</v>
      </c>
    </row>
    <row r="38" spans="1:13" ht="47.25">
      <c r="A38" s="403"/>
      <c r="B38" s="404" t="s">
        <v>122</v>
      </c>
      <c r="C38" s="405" t="s">
        <v>120</v>
      </c>
      <c r="D38" s="406" t="s">
        <v>59</v>
      </c>
      <c r="E38" s="407" t="s">
        <v>59</v>
      </c>
      <c r="F38" s="406" t="s">
        <v>125</v>
      </c>
      <c r="G38" s="407" t="s">
        <v>439</v>
      </c>
      <c r="H38" s="406" t="s">
        <v>118</v>
      </c>
      <c r="I38" s="408" t="s">
        <v>123</v>
      </c>
      <c r="J38" s="380" t="s">
        <v>155</v>
      </c>
      <c r="K38" s="465">
        <f>K39</f>
        <v>5.2</v>
      </c>
      <c r="L38" s="465">
        <f>L39</f>
        <v>5.2</v>
      </c>
      <c r="M38" s="465">
        <f>M39</f>
        <v>5.2</v>
      </c>
    </row>
    <row r="39" spans="1:13" ht="63">
      <c r="A39" s="403"/>
      <c r="B39" s="381" t="s">
        <v>122</v>
      </c>
      <c r="C39" s="409" t="s">
        <v>120</v>
      </c>
      <c r="D39" s="410" t="s">
        <v>59</v>
      </c>
      <c r="E39" s="411" t="s">
        <v>59</v>
      </c>
      <c r="F39" s="410" t="s">
        <v>156</v>
      </c>
      <c r="G39" s="411" t="s">
        <v>296</v>
      </c>
      <c r="H39" s="410" t="s">
        <v>118</v>
      </c>
      <c r="I39" s="412" t="s">
        <v>123</v>
      </c>
      <c r="J39" s="386" t="s">
        <v>286</v>
      </c>
      <c r="K39" s="466">
        <v>5.2</v>
      </c>
      <c r="L39" s="466">
        <v>5.2</v>
      </c>
      <c r="M39" s="466">
        <v>5.2</v>
      </c>
    </row>
    <row r="40" spans="1:13" ht="47.25">
      <c r="A40" s="413"/>
      <c r="B40" s="375" t="s">
        <v>122</v>
      </c>
      <c r="C40" s="376" t="s">
        <v>120</v>
      </c>
      <c r="D40" s="377" t="s">
        <v>59</v>
      </c>
      <c r="E40" s="378" t="s">
        <v>59</v>
      </c>
      <c r="F40" s="377" t="s">
        <v>131</v>
      </c>
      <c r="G40" s="378" t="s">
        <v>439</v>
      </c>
      <c r="H40" s="377" t="s">
        <v>118</v>
      </c>
      <c r="I40" s="379" t="s">
        <v>123</v>
      </c>
      <c r="J40" s="380" t="s">
        <v>157</v>
      </c>
      <c r="K40" s="460">
        <f>K41</f>
        <v>5</v>
      </c>
      <c r="L40" s="460">
        <f>L41</f>
        <v>5.3</v>
      </c>
      <c r="M40" s="460">
        <f>M41</f>
        <v>5.5</v>
      </c>
    </row>
    <row r="41" spans="1:13" ht="63">
      <c r="A41" s="413"/>
      <c r="B41" s="381" t="s">
        <v>122</v>
      </c>
      <c r="C41" s="382" t="s">
        <v>120</v>
      </c>
      <c r="D41" s="383" t="s">
        <v>59</v>
      </c>
      <c r="E41" s="384" t="s">
        <v>59</v>
      </c>
      <c r="F41" s="383" t="s">
        <v>158</v>
      </c>
      <c r="G41" s="384" t="s">
        <v>296</v>
      </c>
      <c r="H41" s="383" t="s">
        <v>118</v>
      </c>
      <c r="I41" s="385" t="s">
        <v>123</v>
      </c>
      <c r="J41" s="386" t="s">
        <v>287</v>
      </c>
      <c r="K41" s="461">
        <v>5</v>
      </c>
      <c r="L41" s="461">
        <v>5.3</v>
      </c>
      <c r="M41" s="461">
        <v>5.5</v>
      </c>
    </row>
    <row r="42" spans="1:13" ht="18.75">
      <c r="A42" s="367"/>
      <c r="B42" s="368" t="s">
        <v>117</v>
      </c>
      <c r="C42" s="369" t="s">
        <v>120</v>
      </c>
      <c r="D42" s="370" t="s">
        <v>299</v>
      </c>
      <c r="E42" s="371" t="s">
        <v>439</v>
      </c>
      <c r="F42" s="370" t="s">
        <v>117</v>
      </c>
      <c r="G42" s="371" t="s">
        <v>439</v>
      </c>
      <c r="H42" s="370" t="s">
        <v>118</v>
      </c>
      <c r="I42" s="372" t="s">
        <v>117</v>
      </c>
      <c r="J42" s="373" t="s">
        <v>159</v>
      </c>
      <c r="K42" s="459">
        <f>K43+K45</f>
        <v>4.8</v>
      </c>
      <c r="L42" s="459">
        <f>L43+L45</f>
        <v>5.3</v>
      </c>
      <c r="M42" s="459">
        <f>M43+M45</f>
        <v>5.6</v>
      </c>
    </row>
    <row r="43" spans="1:13" ht="31.5" hidden="1">
      <c r="A43" s="397"/>
      <c r="B43" s="375" t="s">
        <v>117</v>
      </c>
      <c r="C43" s="376" t="s">
        <v>120</v>
      </c>
      <c r="D43" s="377" t="s">
        <v>299</v>
      </c>
      <c r="E43" s="378" t="s">
        <v>439</v>
      </c>
      <c r="F43" s="377" t="s">
        <v>117</v>
      </c>
      <c r="G43" s="378" t="s">
        <v>439</v>
      </c>
      <c r="H43" s="377" t="s">
        <v>118</v>
      </c>
      <c r="I43" s="379" t="s">
        <v>439</v>
      </c>
      <c r="J43" s="380" t="s">
        <v>160</v>
      </c>
      <c r="K43" s="460">
        <f>K44</f>
        <v>4.8</v>
      </c>
      <c r="L43" s="460">
        <f>L44</f>
        <v>5.3</v>
      </c>
      <c r="M43" s="460">
        <f>M44</f>
        <v>5.6</v>
      </c>
    </row>
    <row r="44" spans="1:13" ht="63">
      <c r="A44" s="414"/>
      <c r="B44" s="381" t="s">
        <v>117</v>
      </c>
      <c r="C44" s="382" t="s">
        <v>120</v>
      </c>
      <c r="D44" s="383" t="s">
        <v>299</v>
      </c>
      <c r="E44" s="384" t="s">
        <v>300</v>
      </c>
      <c r="F44" s="383" t="s">
        <v>131</v>
      </c>
      <c r="G44" s="384" t="s">
        <v>294</v>
      </c>
      <c r="H44" s="383" t="s">
        <v>118</v>
      </c>
      <c r="I44" s="385" t="s">
        <v>123</v>
      </c>
      <c r="J44" s="386" t="s">
        <v>288</v>
      </c>
      <c r="K44" s="461">
        <v>4.8</v>
      </c>
      <c r="L44" s="461">
        <v>5.3</v>
      </c>
      <c r="M44" s="461">
        <v>5.6</v>
      </c>
    </row>
    <row r="45" spans="1:13" ht="31.5" hidden="1">
      <c r="A45" s="414"/>
      <c r="B45" s="394" t="s">
        <v>161</v>
      </c>
      <c r="C45" s="395">
        <v>1</v>
      </c>
      <c r="D45" s="396" t="s">
        <v>299</v>
      </c>
      <c r="E45" s="395" t="s">
        <v>67</v>
      </c>
      <c r="F45" s="396" t="s">
        <v>162</v>
      </c>
      <c r="G45" s="395" t="s">
        <v>294</v>
      </c>
      <c r="H45" s="396" t="s">
        <v>118</v>
      </c>
      <c r="I45" s="395">
        <v>110</v>
      </c>
      <c r="J45" s="393" t="s">
        <v>163</v>
      </c>
      <c r="K45" s="461"/>
      <c r="L45" s="461"/>
      <c r="M45" s="461"/>
    </row>
    <row r="46" spans="1:13" ht="47.25">
      <c r="A46" s="397"/>
      <c r="B46" s="415" t="s">
        <v>117</v>
      </c>
      <c r="C46" s="416" t="s">
        <v>120</v>
      </c>
      <c r="D46" s="417" t="s">
        <v>308</v>
      </c>
      <c r="E46" s="418" t="s">
        <v>439</v>
      </c>
      <c r="F46" s="417" t="s">
        <v>117</v>
      </c>
      <c r="G46" s="418" t="s">
        <v>439</v>
      </c>
      <c r="H46" s="417" t="s">
        <v>118</v>
      </c>
      <c r="I46" s="419" t="s">
        <v>117</v>
      </c>
      <c r="J46" s="420" t="s">
        <v>164</v>
      </c>
      <c r="K46" s="459">
        <f>K47+K52+K53</f>
        <v>1</v>
      </c>
      <c r="L46" s="459">
        <f>L47+L52+L53</f>
        <v>1</v>
      </c>
      <c r="M46" s="459">
        <f>M47+M52+M53</f>
        <v>3</v>
      </c>
    </row>
    <row r="47" spans="1:13" ht="68.25" customHeight="1">
      <c r="A47" s="397"/>
      <c r="B47" s="375" t="s">
        <v>165</v>
      </c>
      <c r="C47" s="376" t="s">
        <v>120</v>
      </c>
      <c r="D47" s="377" t="s">
        <v>308</v>
      </c>
      <c r="E47" s="378" t="s">
        <v>297</v>
      </c>
      <c r="F47" s="377" t="s">
        <v>439</v>
      </c>
      <c r="G47" s="378" t="s">
        <v>439</v>
      </c>
      <c r="H47" s="377" t="s">
        <v>118</v>
      </c>
      <c r="I47" s="379" t="s">
        <v>320</v>
      </c>
      <c r="J47" s="380" t="s">
        <v>166</v>
      </c>
      <c r="K47" s="460">
        <f>K48</f>
        <v>1</v>
      </c>
      <c r="L47" s="460">
        <f>L48</f>
        <v>1</v>
      </c>
      <c r="M47" s="460">
        <f>M48</f>
        <v>3</v>
      </c>
    </row>
    <row r="48" spans="1:13" ht="63">
      <c r="A48" s="397"/>
      <c r="B48" s="381" t="s">
        <v>165</v>
      </c>
      <c r="C48" s="382" t="s">
        <v>120</v>
      </c>
      <c r="D48" s="383" t="s">
        <v>308</v>
      </c>
      <c r="E48" s="384" t="s">
        <v>297</v>
      </c>
      <c r="F48" s="383" t="s">
        <v>125</v>
      </c>
      <c r="G48" s="384" t="s">
        <v>439</v>
      </c>
      <c r="H48" s="383" t="s">
        <v>118</v>
      </c>
      <c r="I48" s="385" t="s">
        <v>320</v>
      </c>
      <c r="J48" s="421" t="s">
        <v>167</v>
      </c>
      <c r="K48" s="460">
        <f>K49+K50</f>
        <v>1</v>
      </c>
      <c r="L48" s="460">
        <f>L49+L50</f>
        <v>1</v>
      </c>
      <c r="M48" s="460">
        <f>M49+M50</f>
        <v>3</v>
      </c>
    </row>
    <row r="49" spans="1:13" ht="67.5" customHeight="1" hidden="1">
      <c r="A49" s="397"/>
      <c r="B49" s="381" t="s">
        <v>165</v>
      </c>
      <c r="C49" s="382" t="s">
        <v>120</v>
      </c>
      <c r="D49" s="383" t="s">
        <v>308</v>
      </c>
      <c r="E49" s="384" t="s">
        <v>297</v>
      </c>
      <c r="F49" s="383" t="s">
        <v>156</v>
      </c>
      <c r="G49" s="384" t="s">
        <v>297</v>
      </c>
      <c r="H49" s="383" t="s">
        <v>118</v>
      </c>
      <c r="I49" s="385" t="s">
        <v>320</v>
      </c>
      <c r="J49" s="386" t="s">
        <v>168</v>
      </c>
      <c r="K49" s="461"/>
      <c r="L49" s="461"/>
      <c r="M49" s="461"/>
    </row>
    <row r="50" spans="1:13" ht="78.75">
      <c r="A50" s="397"/>
      <c r="B50" s="381" t="s">
        <v>165</v>
      </c>
      <c r="C50" s="382" t="s">
        <v>120</v>
      </c>
      <c r="D50" s="383" t="s">
        <v>308</v>
      </c>
      <c r="E50" s="384" t="s">
        <v>297</v>
      </c>
      <c r="F50" s="383" t="s">
        <v>156</v>
      </c>
      <c r="G50" s="384" t="s">
        <v>296</v>
      </c>
      <c r="H50" s="383" t="s">
        <v>118</v>
      </c>
      <c r="I50" s="385" t="s">
        <v>320</v>
      </c>
      <c r="J50" s="386" t="s">
        <v>169</v>
      </c>
      <c r="K50" s="461">
        <v>1</v>
      </c>
      <c r="L50" s="461">
        <v>1</v>
      </c>
      <c r="M50" s="461">
        <v>3</v>
      </c>
    </row>
    <row r="51" spans="1:13" s="274" customFormat="1" ht="31.5" hidden="1">
      <c r="A51" s="374"/>
      <c r="B51" s="375" t="s">
        <v>165</v>
      </c>
      <c r="C51" s="376" t="s">
        <v>120</v>
      </c>
      <c r="D51" s="377" t="s">
        <v>308</v>
      </c>
      <c r="E51" s="378" t="s">
        <v>67</v>
      </c>
      <c r="F51" s="377" t="s">
        <v>117</v>
      </c>
      <c r="G51" s="378" t="s">
        <v>439</v>
      </c>
      <c r="H51" s="377" t="s">
        <v>118</v>
      </c>
      <c r="I51" s="379" t="s">
        <v>320</v>
      </c>
      <c r="J51" s="380" t="s">
        <v>170</v>
      </c>
      <c r="K51" s="460">
        <f>K52</f>
        <v>0</v>
      </c>
      <c r="L51" s="460">
        <f>L52</f>
        <v>0</v>
      </c>
      <c r="M51" s="460">
        <f>M52</f>
        <v>0</v>
      </c>
    </row>
    <row r="52" spans="1:13" s="275" customFormat="1" ht="47.25" hidden="1">
      <c r="A52" s="414"/>
      <c r="B52" s="381" t="s">
        <v>165</v>
      </c>
      <c r="C52" s="382" t="s">
        <v>120</v>
      </c>
      <c r="D52" s="383" t="s">
        <v>308</v>
      </c>
      <c r="E52" s="384" t="s">
        <v>67</v>
      </c>
      <c r="F52" s="383" t="s">
        <v>171</v>
      </c>
      <c r="G52" s="384" t="s">
        <v>297</v>
      </c>
      <c r="H52" s="383" t="s">
        <v>118</v>
      </c>
      <c r="I52" s="385" t="s">
        <v>320</v>
      </c>
      <c r="J52" s="386" t="s">
        <v>172</v>
      </c>
      <c r="K52" s="461"/>
      <c r="L52" s="461"/>
      <c r="M52" s="461"/>
    </row>
    <row r="53" spans="1:13" ht="68.25" customHeight="1" hidden="1">
      <c r="A53" s="413"/>
      <c r="B53" s="381" t="s">
        <v>165</v>
      </c>
      <c r="C53" s="376" t="s">
        <v>120</v>
      </c>
      <c r="D53" s="377" t="s">
        <v>308</v>
      </c>
      <c r="E53" s="378" t="s">
        <v>298</v>
      </c>
      <c r="F53" s="377" t="s">
        <v>135</v>
      </c>
      <c r="G53" s="378" t="s">
        <v>439</v>
      </c>
      <c r="H53" s="377" t="s">
        <v>118</v>
      </c>
      <c r="I53" s="379" t="s">
        <v>320</v>
      </c>
      <c r="J53" s="380" t="s">
        <v>173</v>
      </c>
      <c r="K53" s="460">
        <f>K54</f>
        <v>0</v>
      </c>
      <c r="L53" s="460">
        <f>L54</f>
        <v>0</v>
      </c>
      <c r="M53" s="460">
        <f>M54</f>
        <v>0</v>
      </c>
    </row>
    <row r="54" spans="1:13" ht="78.75" hidden="1">
      <c r="A54" s="413"/>
      <c r="B54" s="381" t="s">
        <v>165</v>
      </c>
      <c r="C54" s="382" t="s">
        <v>120</v>
      </c>
      <c r="D54" s="383" t="s">
        <v>308</v>
      </c>
      <c r="E54" s="384" t="s">
        <v>298</v>
      </c>
      <c r="F54" s="383" t="s">
        <v>174</v>
      </c>
      <c r="G54" s="384" t="s">
        <v>297</v>
      </c>
      <c r="H54" s="383" t="s">
        <v>118</v>
      </c>
      <c r="I54" s="385" t="s">
        <v>320</v>
      </c>
      <c r="J54" s="386" t="s">
        <v>175</v>
      </c>
      <c r="K54" s="461"/>
      <c r="L54" s="461"/>
      <c r="M54" s="461"/>
    </row>
    <row r="55" spans="1:13" ht="31.5" hidden="1">
      <c r="A55" s="389"/>
      <c r="B55" s="368" t="s">
        <v>117</v>
      </c>
      <c r="C55" s="369" t="s">
        <v>120</v>
      </c>
      <c r="D55" s="370" t="s">
        <v>176</v>
      </c>
      <c r="E55" s="371" t="s">
        <v>439</v>
      </c>
      <c r="F55" s="370" t="s">
        <v>117</v>
      </c>
      <c r="G55" s="371" t="s">
        <v>439</v>
      </c>
      <c r="H55" s="370" t="s">
        <v>118</v>
      </c>
      <c r="I55" s="372" t="s">
        <v>117</v>
      </c>
      <c r="J55" s="420" t="s">
        <v>177</v>
      </c>
      <c r="K55" s="459">
        <f>K56</f>
        <v>0</v>
      </c>
      <c r="L55" s="459">
        <f>L56</f>
        <v>0</v>
      </c>
      <c r="M55" s="459">
        <f>M56</f>
        <v>0</v>
      </c>
    </row>
    <row r="56" spans="1:13" ht="18.75" hidden="1">
      <c r="A56" s="389"/>
      <c r="B56" s="422" t="s">
        <v>178</v>
      </c>
      <c r="C56" s="423" t="s">
        <v>120</v>
      </c>
      <c r="D56" s="424" t="s">
        <v>176</v>
      </c>
      <c r="E56" s="425" t="s">
        <v>294</v>
      </c>
      <c r="F56" s="424" t="s">
        <v>117</v>
      </c>
      <c r="G56" s="425" t="s">
        <v>294</v>
      </c>
      <c r="H56" s="424" t="s">
        <v>118</v>
      </c>
      <c r="I56" s="426" t="s">
        <v>320</v>
      </c>
      <c r="J56" s="427" t="s">
        <v>179</v>
      </c>
      <c r="K56" s="461">
        <f>K57+K58+K59+K60</f>
        <v>0</v>
      </c>
      <c r="L56" s="461">
        <f>L57+L58+L59+L60</f>
        <v>0</v>
      </c>
      <c r="M56" s="461">
        <f>M57+M58+M59+M60</f>
        <v>0</v>
      </c>
    </row>
    <row r="57" spans="1:13" ht="31.5" hidden="1">
      <c r="A57" s="389"/>
      <c r="B57" s="422" t="s">
        <v>178</v>
      </c>
      <c r="C57" s="423" t="s">
        <v>120</v>
      </c>
      <c r="D57" s="424" t="s">
        <v>176</v>
      </c>
      <c r="E57" s="425" t="s">
        <v>294</v>
      </c>
      <c r="F57" s="424" t="s">
        <v>125</v>
      </c>
      <c r="G57" s="425" t="s">
        <v>294</v>
      </c>
      <c r="H57" s="424" t="s">
        <v>118</v>
      </c>
      <c r="I57" s="426" t="s">
        <v>320</v>
      </c>
      <c r="J57" s="427" t="s">
        <v>180</v>
      </c>
      <c r="K57" s="461"/>
      <c r="L57" s="461"/>
      <c r="M57" s="461"/>
    </row>
    <row r="58" spans="1:13" ht="31.5" hidden="1">
      <c r="A58" s="389"/>
      <c r="B58" s="422" t="s">
        <v>178</v>
      </c>
      <c r="C58" s="423" t="s">
        <v>120</v>
      </c>
      <c r="D58" s="424" t="s">
        <v>176</v>
      </c>
      <c r="E58" s="425" t="s">
        <v>294</v>
      </c>
      <c r="F58" s="424" t="s">
        <v>131</v>
      </c>
      <c r="G58" s="425" t="s">
        <v>294</v>
      </c>
      <c r="H58" s="424" t="s">
        <v>118</v>
      </c>
      <c r="I58" s="426" t="s">
        <v>320</v>
      </c>
      <c r="J58" s="427" t="s">
        <v>181</v>
      </c>
      <c r="K58" s="461"/>
      <c r="L58" s="461"/>
      <c r="M58" s="461"/>
    </row>
    <row r="59" spans="1:13" ht="18.75" hidden="1">
      <c r="A59" s="389"/>
      <c r="B59" s="422" t="s">
        <v>178</v>
      </c>
      <c r="C59" s="423" t="s">
        <v>120</v>
      </c>
      <c r="D59" s="424" t="s">
        <v>176</v>
      </c>
      <c r="E59" s="425" t="s">
        <v>294</v>
      </c>
      <c r="F59" s="424" t="s">
        <v>133</v>
      </c>
      <c r="G59" s="425" t="s">
        <v>294</v>
      </c>
      <c r="H59" s="424" t="s">
        <v>118</v>
      </c>
      <c r="I59" s="426" t="s">
        <v>320</v>
      </c>
      <c r="J59" s="427" t="s">
        <v>182</v>
      </c>
      <c r="K59" s="461"/>
      <c r="L59" s="461"/>
      <c r="M59" s="461"/>
    </row>
    <row r="60" spans="1:13" ht="18.75" hidden="1">
      <c r="A60" s="389"/>
      <c r="B60" s="422" t="s">
        <v>178</v>
      </c>
      <c r="C60" s="423" t="s">
        <v>120</v>
      </c>
      <c r="D60" s="424" t="s">
        <v>176</v>
      </c>
      <c r="E60" s="425" t="s">
        <v>294</v>
      </c>
      <c r="F60" s="424" t="s">
        <v>135</v>
      </c>
      <c r="G60" s="425" t="s">
        <v>294</v>
      </c>
      <c r="H60" s="424" t="s">
        <v>118</v>
      </c>
      <c r="I60" s="426" t="s">
        <v>320</v>
      </c>
      <c r="J60" s="427" t="s">
        <v>183</v>
      </c>
      <c r="K60" s="461"/>
      <c r="L60" s="461"/>
      <c r="M60" s="461"/>
    </row>
    <row r="61" spans="1:13" ht="31.5" hidden="1">
      <c r="A61" s="389"/>
      <c r="B61" s="368" t="s">
        <v>117</v>
      </c>
      <c r="C61" s="369" t="s">
        <v>120</v>
      </c>
      <c r="D61" s="370" t="s">
        <v>309</v>
      </c>
      <c r="E61" s="371" t="s">
        <v>439</v>
      </c>
      <c r="F61" s="370" t="s">
        <v>117</v>
      </c>
      <c r="G61" s="371" t="s">
        <v>439</v>
      </c>
      <c r="H61" s="370" t="s">
        <v>118</v>
      </c>
      <c r="I61" s="372" t="s">
        <v>117</v>
      </c>
      <c r="J61" s="428" t="s">
        <v>184</v>
      </c>
      <c r="K61" s="459">
        <f aca="true" t="shared" si="0" ref="K61:M62">K62</f>
        <v>0</v>
      </c>
      <c r="L61" s="459">
        <f t="shared" si="0"/>
        <v>0</v>
      </c>
      <c r="M61" s="459">
        <f t="shared" si="0"/>
        <v>0</v>
      </c>
    </row>
    <row r="62" spans="1:13" ht="18.75" hidden="1">
      <c r="A62" s="389"/>
      <c r="B62" s="422" t="s">
        <v>117</v>
      </c>
      <c r="C62" s="423" t="s">
        <v>120</v>
      </c>
      <c r="D62" s="424" t="s">
        <v>309</v>
      </c>
      <c r="E62" s="425" t="s">
        <v>294</v>
      </c>
      <c r="F62" s="424" t="s">
        <v>117</v>
      </c>
      <c r="G62" s="425" t="s">
        <v>439</v>
      </c>
      <c r="H62" s="424" t="s">
        <v>118</v>
      </c>
      <c r="I62" s="426" t="s">
        <v>185</v>
      </c>
      <c r="J62" s="429" t="s">
        <v>186</v>
      </c>
      <c r="K62" s="461">
        <f t="shared" si="0"/>
        <v>0</v>
      </c>
      <c r="L62" s="461">
        <f t="shared" si="0"/>
        <v>0</v>
      </c>
      <c r="M62" s="461">
        <f t="shared" si="0"/>
        <v>0</v>
      </c>
    </row>
    <row r="63" spans="1:13" ht="18.75" hidden="1">
      <c r="A63" s="389"/>
      <c r="B63" s="422" t="s">
        <v>117</v>
      </c>
      <c r="C63" s="423" t="s">
        <v>120</v>
      </c>
      <c r="D63" s="424" t="s">
        <v>309</v>
      </c>
      <c r="E63" s="425" t="s">
        <v>294</v>
      </c>
      <c r="F63" s="424" t="s">
        <v>187</v>
      </c>
      <c r="G63" s="425" t="s">
        <v>439</v>
      </c>
      <c r="H63" s="424" t="s">
        <v>118</v>
      </c>
      <c r="I63" s="426" t="s">
        <v>185</v>
      </c>
      <c r="J63" s="429" t="s">
        <v>188</v>
      </c>
      <c r="K63" s="461">
        <f>K64+K65</f>
        <v>0</v>
      </c>
      <c r="L63" s="461">
        <f>L64+L65</f>
        <v>0</v>
      </c>
      <c r="M63" s="461">
        <f>M64+M65</f>
        <v>0</v>
      </c>
    </row>
    <row r="64" spans="1:13" ht="31.5" hidden="1">
      <c r="A64" s="389"/>
      <c r="B64" s="422" t="s">
        <v>189</v>
      </c>
      <c r="C64" s="423" t="s">
        <v>120</v>
      </c>
      <c r="D64" s="424" t="s">
        <v>309</v>
      </c>
      <c r="E64" s="425" t="s">
        <v>294</v>
      </c>
      <c r="F64" s="424" t="s">
        <v>190</v>
      </c>
      <c r="G64" s="425" t="s">
        <v>297</v>
      </c>
      <c r="H64" s="424" t="s">
        <v>118</v>
      </c>
      <c r="I64" s="426" t="s">
        <v>185</v>
      </c>
      <c r="J64" s="429" t="s">
        <v>191</v>
      </c>
      <c r="K64" s="461"/>
      <c r="L64" s="461"/>
      <c r="M64" s="461"/>
    </row>
    <row r="65" spans="1:13" ht="31.5" hidden="1">
      <c r="A65" s="389"/>
      <c r="B65" s="422" t="s">
        <v>192</v>
      </c>
      <c r="C65" s="423" t="s">
        <v>120</v>
      </c>
      <c r="D65" s="424" t="s">
        <v>309</v>
      </c>
      <c r="E65" s="425" t="s">
        <v>294</v>
      </c>
      <c r="F65" s="424" t="s">
        <v>190</v>
      </c>
      <c r="G65" s="425" t="s">
        <v>297</v>
      </c>
      <c r="H65" s="424" t="s">
        <v>118</v>
      </c>
      <c r="I65" s="426" t="s">
        <v>185</v>
      </c>
      <c r="J65" s="429" t="s">
        <v>191</v>
      </c>
      <c r="K65" s="461"/>
      <c r="L65" s="461"/>
      <c r="M65" s="461"/>
    </row>
    <row r="66" spans="1:13" ht="31.5" hidden="1">
      <c r="A66" s="389"/>
      <c r="B66" s="415" t="s">
        <v>117</v>
      </c>
      <c r="C66" s="418" t="s">
        <v>120</v>
      </c>
      <c r="D66" s="417" t="s">
        <v>86</v>
      </c>
      <c r="E66" s="418" t="s">
        <v>439</v>
      </c>
      <c r="F66" s="417" t="s">
        <v>117</v>
      </c>
      <c r="G66" s="418" t="s">
        <v>439</v>
      </c>
      <c r="H66" s="417" t="s">
        <v>118</v>
      </c>
      <c r="I66" s="419" t="s">
        <v>117</v>
      </c>
      <c r="J66" s="420" t="s">
        <v>193</v>
      </c>
      <c r="K66" s="459">
        <f>K67+K69</f>
        <v>0</v>
      </c>
      <c r="L66" s="459">
        <f>L67+L69</f>
        <v>0</v>
      </c>
      <c r="M66" s="459">
        <f>M67+M69</f>
        <v>0</v>
      </c>
    </row>
    <row r="67" spans="1:13" ht="78.75" hidden="1">
      <c r="A67" s="389"/>
      <c r="B67" s="375" t="s">
        <v>117</v>
      </c>
      <c r="C67" s="378" t="s">
        <v>120</v>
      </c>
      <c r="D67" s="377" t="s">
        <v>86</v>
      </c>
      <c r="E67" s="378" t="s">
        <v>295</v>
      </c>
      <c r="F67" s="377" t="s">
        <v>117</v>
      </c>
      <c r="G67" s="378" t="s">
        <v>439</v>
      </c>
      <c r="H67" s="377" t="s">
        <v>118</v>
      </c>
      <c r="I67" s="379" t="s">
        <v>194</v>
      </c>
      <c r="J67" s="380" t="s">
        <v>195</v>
      </c>
      <c r="K67" s="460">
        <f>K68</f>
        <v>0</v>
      </c>
      <c r="L67" s="460">
        <f>L68</f>
        <v>0</v>
      </c>
      <c r="M67" s="460">
        <f>M68</f>
        <v>0</v>
      </c>
    </row>
    <row r="68" spans="1:13" ht="80.25" customHeight="1" hidden="1">
      <c r="A68" s="389"/>
      <c r="B68" s="381" t="s">
        <v>196</v>
      </c>
      <c r="C68" s="384" t="s">
        <v>120</v>
      </c>
      <c r="D68" s="383" t="s">
        <v>86</v>
      </c>
      <c r="E68" s="384" t="s">
        <v>295</v>
      </c>
      <c r="F68" s="383" t="s">
        <v>197</v>
      </c>
      <c r="G68" s="384" t="s">
        <v>297</v>
      </c>
      <c r="H68" s="383" t="s">
        <v>118</v>
      </c>
      <c r="I68" s="385" t="s">
        <v>194</v>
      </c>
      <c r="J68" s="386" t="s">
        <v>198</v>
      </c>
      <c r="K68" s="461">
        <v>0</v>
      </c>
      <c r="L68" s="461">
        <v>0</v>
      </c>
      <c r="M68" s="461">
        <v>0</v>
      </c>
    </row>
    <row r="69" spans="1:13" s="276" customFormat="1" ht="63" hidden="1">
      <c r="A69" s="430"/>
      <c r="B69" s="375" t="s">
        <v>165</v>
      </c>
      <c r="C69" s="378" t="s">
        <v>199</v>
      </c>
      <c r="D69" s="377" t="s">
        <v>86</v>
      </c>
      <c r="E69" s="378" t="s">
        <v>59</v>
      </c>
      <c r="F69" s="377" t="s">
        <v>117</v>
      </c>
      <c r="G69" s="378" t="s">
        <v>439</v>
      </c>
      <c r="H69" s="377" t="s">
        <v>118</v>
      </c>
      <c r="I69" s="379" t="s">
        <v>200</v>
      </c>
      <c r="J69" s="380" t="s">
        <v>201</v>
      </c>
      <c r="K69" s="460">
        <f>K70+K71</f>
        <v>0</v>
      </c>
      <c r="L69" s="460">
        <f>L70+L71</f>
        <v>0</v>
      </c>
      <c r="M69" s="460">
        <f>M70+M71</f>
        <v>0</v>
      </c>
    </row>
    <row r="70" spans="1:13" ht="42.75" customHeight="1" hidden="1">
      <c r="A70" s="389"/>
      <c r="B70" s="381" t="s">
        <v>165</v>
      </c>
      <c r="C70" s="384" t="s">
        <v>199</v>
      </c>
      <c r="D70" s="383" t="s">
        <v>86</v>
      </c>
      <c r="E70" s="384" t="s">
        <v>59</v>
      </c>
      <c r="F70" s="383" t="s">
        <v>156</v>
      </c>
      <c r="G70" s="384" t="s">
        <v>297</v>
      </c>
      <c r="H70" s="383" t="s">
        <v>118</v>
      </c>
      <c r="I70" s="385" t="s">
        <v>200</v>
      </c>
      <c r="J70" s="386" t="s">
        <v>202</v>
      </c>
      <c r="K70" s="467"/>
      <c r="L70" s="467"/>
      <c r="M70" s="467"/>
    </row>
    <row r="71" spans="1:13" ht="47.25" hidden="1">
      <c r="A71" s="389"/>
      <c r="B71" s="381" t="s">
        <v>165</v>
      </c>
      <c r="C71" s="384" t="s">
        <v>199</v>
      </c>
      <c r="D71" s="383" t="s">
        <v>86</v>
      </c>
      <c r="E71" s="384" t="s">
        <v>59</v>
      </c>
      <c r="F71" s="383" t="s">
        <v>309</v>
      </c>
      <c r="G71" s="384" t="s">
        <v>296</v>
      </c>
      <c r="H71" s="383" t="s">
        <v>118</v>
      </c>
      <c r="I71" s="385" t="s">
        <v>200</v>
      </c>
      <c r="J71" s="386" t="s">
        <v>203</v>
      </c>
      <c r="K71" s="461"/>
      <c r="L71" s="461"/>
      <c r="M71" s="461"/>
    </row>
    <row r="72" spans="1:13" ht="18.75" hidden="1">
      <c r="A72" s="389"/>
      <c r="B72" s="368" t="s">
        <v>117</v>
      </c>
      <c r="C72" s="371" t="s">
        <v>120</v>
      </c>
      <c r="D72" s="370" t="s">
        <v>204</v>
      </c>
      <c r="E72" s="371" t="s">
        <v>439</v>
      </c>
      <c r="F72" s="370" t="s">
        <v>117</v>
      </c>
      <c r="G72" s="371" t="s">
        <v>439</v>
      </c>
      <c r="H72" s="370" t="s">
        <v>118</v>
      </c>
      <c r="I72" s="372" t="s">
        <v>117</v>
      </c>
      <c r="J72" s="420" t="s">
        <v>205</v>
      </c>
      <c r="K72" s="468">
        <f>K73+K76+K79+K81+K82+K89+K77+K83+K78+K84+K87+K88</f>
        <v>0</v>
      </c>
      <c r="L72" s="468">
        <f>L73+L76+L79+L81+L82+L89+L77+L83+L78+L84+L87+L88</f>
        <v>0</v>
      </c>
      <c r="M72" s="468">
        <f>M73+M76+M79+M81+M82+M89+M77+M83+M78+M84+M87+M88</f>
        <v>0</v>
      </c>
    </row>
    <row r="73" spans="1:13" ht="31.5" hidden="1">
      <c r="A73" s="414"/>
      <c r="B73" s="375" t="s">
        <v>122</v>
      </c>
      <c r="C73" s="378" t="s">
        <v>120</v>
      </c>
      <c r="D73" s="377" t="s">
        <v>204</v>
      </c>
      <c r="E73" s="378" t="s">
        <v>301</v>
      </c>
      <c r="F73" s="377" t="s">
        <v>117</v>
      </c>
      <c r="G73" s="378" t="s">
        <v>439</v>
      </c>
      <c r="H73" s="377" t="s">
        <v>118</v>
      </c>
      <c r="I73" s="379" t="s">
        <v>206</v>
      </c>
      <c r="J73" s="380" t="s">
        <v>207</v>
      </c>
      <c r="K73" s="460">
        <f>K74+K75</f>
        <v>0</v>
      </c>
      <c r="L73" s="460">
        <f>L74+L75</f>
        <v>0</v>
      </c>
      <c r="M73" s="460">
        <f>M74+M75</f>
        <v>0</v>
      </c>
    </row>
    <row r="74" spans="1:13" ht="63" hidden="1">
      <c r="A74" s="414"/>
      <c r="B74" s="381" t="s">
        <v>122</v>
      </c>
      <c r="C74" s="384" t="s">
        <v>120</v>
      </c>
      <c r="D74" s="383" t="s">
        <v>204</v>
      </c>
      <c r="E74" s="384" t="s">
        <v>301</v>
      </c>
      <c r="F74" s="383" t="s">
        <v>125</v>
      </c>
      <c r="G74" s="384" t="s">
        <v>294</v>
      </c>
      <c r="H74" s="383" t="s">
        <v>118</v>
      </c>
      <c r="I74" s="385" t="s">
        <v>206</v>
      </c>
      <c r="J74" s="386" t="s">
        <v>208</v>
      </c>
      <c r="K74" s="461"/>
      <c r="L74" s="461"/>
      <c r="M74" s="461"/>
    </row>
    <row r="75" spans="1:13" ht="63" hidden="1">
      <c r="A75" s="414"/>
      <c r="B75" s="381" t="s">
        <v>122</v>
      </c>
      <c r="C75" s="384" t="s">
        <v>120</v>
      </c>
      <c r="D75" s="383" t="s">
        <v>204</v>
      </c>
      <c r="E75" s="384" t="s">
        <v>301</v>
      </c>
      <c r="F75" s="383" t="s">
        <v>133</v>
      </c>
      <c r="G75" s="384" t="s">
        <v>294</v>
      </c>
      <c r="H75" s="383" t="s">
        <v>118</v>
      </c>
      <c r="I75" s="385" t="s">
        <v>206</v>
      </c>
      <c r="J75" s="386" t="s">
        <v>209</v>
      </c>
      <c r="K75" s="461"/>
      <c r="L75" s="461"/>
      <c r="M75" s="461"/>
    </row>
    <row r="76" spans="1:13" ht="63" hidden="1">
      <c r="A76" s="414"/>
      <c r="B76" s="375" t="s">
        <v>122</v>
      </c>
      <c r="C76" s="378" t="s">
        <v>120</v>
      </c>
      <c r="D76" s="377" t="s">
        <v>204</v>
      </c>
      <c r="E76" s="378" t="s">
        <v>59</v>
      </c>
      <c r="F76" s="377" t="s">
        <v>117</v>
      </c>
      <c r="G76" s="378" t="s">
        <v>294</v>
      </c>
      <c r="H76" s="383" t="s">
        <v>118</v>
      </c>
      <c r="I76" s="379" t="s">
        <v>206</v>
      </c>
      <c r="J76" s="380" t="s">
        <v>210</v>
      </c>
      <c r="K76" s="469"/>
      <c r="L76" s="469"/>
      <c r="M76" s="469"/>
    </row>
    <row r="77" spans="1:13" ht="57" customHeight="1" hidden="1">
      <c r="A77" s="414"/>
      <c r="B77" s="375" t="s">
        <v>117</v>
      </c>
      <c r="C77" s="378" t="s">
        <v>120</v>
      </c>
      <c r="D77" s="377" t="s">
        <v>204</v>
      </c>
      <c r="E77" s="378" t="s">
        <v>299</v>
      </c>
      <c r="F77" s="377" t="s">
        <v>117</v>
      </c>
      <c r="G77" s="378" t="s">
        <v>294</v>
      </c>
      <c r="H77" s="383" t="s">
        <v>118</v>
      </c>
      <c r="I77" s="379" t="s">
        <v>206</v>
      </c>
      <c r="J77" s="380" t="s">
        <v>211</v>
      </c>
      <c r="K77" s="460"/>
      <c r="L77" s="460"/>
      <c r="M77" s="460"/>
    </row>
    <row r="78" spans="1:13" ht="57" customHeight="1" hidden="1">
      <c r="A78" s="414"/>
      <c r="B78" s="375" t="s">
        <v>122</v>
      </c>
      <c r="C78" s="378" t="s">
        <v>120</v>
      </c>
      <c r="D78" s="377" t="s">
        <v>204</v>
      </c>
      <c r="E78" s="378" t="s">
        <v>299</v>
      </c>
      <c r="F78" s="377" t="s">
        <v>117</v>
      </c>
      <c r="G78" s="378" t="s">
        <v>294</v>
      </c>
      <c r="H78" s="383" t="s">
        <v>118</v>
      </c>
      <c r="I78" s="379" t="s">
        <v>206</v>
      </c>
      <c r="J78" s="380" t="s">
        <v>212</v>
      </c>
      <c r="K78" s="460"/>
      <c r="L78" s="460"/>
      <c r="M78" s="460"/>
    </row>
    <row r="79" spans="1:13" ht="94.5" hidden="1">
      <c r="A79" s="414"/>
      <c r="B79" s="375" t="s">
        <v>117</v>
      </c>
      <c r="C79" s="378" t="s">
        <v>120</v>
      </c>
      <c r="D79" s="377" t="s">
        <v>204</v>
      </c>
      <c r="E79" s="378" t="s">
        <v>213</v>
      </c>
      <c r="F79" s="377" t="s">
        <v>117</v>
      </c>
      <c r="G79" s="378" t="s">
        <v>294</v>
      </c>
      <c r="H79" s="383" t="s">
        <v>118</v>
      </c>
      <c r="I79" s="379" t="s">
        <v>206</v>
      </c>
      <c r="J79" s="380" t="s">
        <v>214</v>
      </c>
      <c r="K79" s="465">
        <f>K80</f>
        <v>0</v>
      </c>
      <c r="L79" s="465">
        <f>L80</f>
        <v>0</v>
      </c>
      <c r="M79" s="465">
        <f>M80</f>
        <v>0</v>
      </c>
    </row>
    <row r="80" spans="1:13" ht="31.5" hidden="1">
      <c r="A80" s="414"/>
      <c r="B80" s="375" t="s">
        <v>117</v>
      </c>
      <c r="C80" s="384" t="s">
        <v>120</v>
      </c>
      <c r="D80" s="383" t="s">
        <v>204</v>
      </c>
      <c r="E80" s="384" t="s">
        <v>213</v>
      </c>
      <c r="F80" s="383" t="s">
        <v>215</v>
      </c>
      <c r="G80" s="384" t="s">
        <v>294</v>
      </c>
      <c r="H80" s="383" t="s">
        <v>118</v>
      </c>
      <c r="I80" s="385" t="s">
        <v>206</v>
      </c>
      <c r="J80" s="386" t="s">
        <v>216</v>
      </c>
      <c r="K80" s="466"/>
      <c r="L80" s="466"/>
      <c r="M80" s="466"/>
    </row>
    <row r="81" spans="1:13" ht="31.5" hidden="1">
      <c r="A81" s="414"/>
      <c r="B81" s="375" t="s">
        <v>117</v>
      </c>
      <c r="C81" s="378" t="s">
        <v>120</v>
      </c>
      <c r="D81" s="377" t="s">
        <v>204</v>
      </c>
      <c r="E81" s="378" t="s">
        <v>217</v>
      </c>
      <c r="F81" s="377" t="s">
        <v>117</v>
      </c>
      <c r="G81" s="378" t="s">
        <v>294</v>
      </c>
      <c r="H81" s="377" t="s">
        <v>118</v>
      </c>
      <c r="I81" s="379" t="s">
        <v>206</v>
      </c>
      <c r="J81" s="380" t="s">
        <v>218</v>
      </c>
      <c r="K81" s="460"/>
      <c r="L81" s="460"/>
      <c r="M81" s="460"/>
    </row>
    <row r="82" spans="1:13" ht="63" hidden="1">
      <c r="A82" s="414"/>
      <c r="B82" s="375" t="s">
        <v>117</v>
      </c>
      <c r="C82" s="378" t="s">
        <v>120</v>
      </c>
      <c r="D82" s="377" t="s">
        <v>204</v>
      </c>
      <c r="E82" s="378" t="s">
        <v>219</v>
      </c>
      <c r="F82" s="377" t="s">
        <v>117</v>
      </c>
      <c r="G82" s="378" t="s">
        <v>294</v>
      </c>
      <c r="H82" s="377" t="s">
        <v>118</v>
      </c>
      <c r="I82" s="379" t="s">
        <v>206</v>
      </c>
      <c r="J82" s="380" t="s">
        <v>220</v>
      </c>
      <c r="K82" s="460"/>
      <c r="L82" s="460"/>
      <c r="M82" s="460"/>
    </row>
    <row r="83" spans="1:13" ht="63" hidden="1">
      <c r="A83" s="414"/>
      <c r="B83" s="431" t="s">
        <v>117</v>
      </c>
      <c r="C83" s="432" t="s">
        <v>120</v>
      </c>
      <c r="D83" s="433" t="s">
        <v>204</v>
      </c>
      <c r="E83" s="432" t="s">
        <v>221</v>
      </c>
      <c r="F83" s="433" t="s">
        <v>117</v>
      </c>
      <c r="G83" s="432" t="s">
        <v>297</v>
      </c>
      <c r="H83" s="433" t="s">
        <v>118</v>
      </c>
      <c r="I83" s="434" t="s">
        <v>206</v>
      </c>
      <c r="J83" s="435" t="s">
        <v>222</v>
      </c>
      <c r="K83" s="470"/>
      <c r="L83" s="470"/>
      <c r="M83" s="470"/>
    </row>
    <row r="84" spans="1:13" ht="31.5" hidden="1">
      <c r="A84" s="414"/>
      <c r="B84" s="394">
        <v>0</v>
      </c>
      <c r="C84" s="395">
        <v>1</v>
      </c>
      <c r="D84" s="396">
        <v>16</v>
      </c>
      <c r="E84" s="395">
        <v>30</v>
      </c>
      <c r="F84" s="396" t="s">
        <v>117</v>
      </c>
      <c r="G84" s="395" t="s">
        <v>294</v>
      </c>
      <c r="H84" s="396" t="s">
        <v>118</v>
      </c>
      <c r="I84" s="395">
        <v>140</v>
      </c>
      <c r="J84" s="393" t="s">
        <v>223</v>
      </c>
      <c r="K84" s="463"/>
      <c r="L84" s="463"/>
      <c r="M84" s="463"/>
    </row>
    <row r="85" spans="1:13" ht="47.25" hidden="1">
      <c r="A85" s="414"/>
      <c r="B85" s="436">
        <v>0</v>
      </c>
      <c r="C85" s="437">
        <v>1</v>
      </c>
      <c r="D85" s="438">
        <v>16</v>
      </c>
      <c r="E85" s="437">
        <v>30</v>
      </c>
      <c r="F85" s="438" t="s">
        <v>125</v>
      </c>
      <c r="G85" s="437" t="s">
        <v>294</v>
      </c>
      <c r="H85" s="438" t="s">
        <v>118</v>
      </c>
      <c r="I85" s="437">
        <v>140</v>
      </c>
      <c r="J85" s="439" t="s">
        <v>224</v>
      </c>
      <c r="K85" s="469">
        <f>K86</f>
        <v>0</v>
      </c>
      <c r="L85" s="469">
        <f>L86</f>
        <v>0</v>
      </c>
      <c r="M85" s="469">
        <f>M86</f>
        <v>0</v>
      </c>
    </row>
    <row r="86" spans="1:13" ht="63" hidden="1">
      <c r="A86" s="414"/>
      <c r="B86" s="394">
        <v>0</v>
      </c>
      <c r="C86" s="395">
        <v>1</v>
      </c>
      <c r="D86" s="396">
        <v>16</v>
      </c>
      <c r="E86" s="395">
        <v>30</v>
      </c>
      <c r="F86" s="396" t="s">
        <v>225</v>
      </c>
      <c r="G86" s="395" t="s">
        <v>294</v>
      </c>
      <c r="H86" s="396" t="s">
        <v>118</v>
      </c>
      <c r="I86" s="395">
        <v>140</v>
      </c>
      <c r="J86" s="393" t="s">
        <v>226</v>
      </c>
      <c r="K86" s="469"/>
      <c r="L86" s="469"/>
      <c r="M86" s="469"/>
    </row>
    <row r="87" spans="1:13" ht="31.5" hidden="1">
      <c r="A87" s="414"/>
      <c r="B87" s="436" t="s">
        <v>227</v>
      </c>
      <c r="C87" s="437" t="s">
        <v>120</v>
      </c>
      <c r="D87" s="438" t="s">
        <v>204</v>
      </c>
      <c r="E87" s="437" t="s">
        <v>228</v>
      </c>
      <c r="F87" s="438" t="s">
        <v>117</v>
      </c>
      <c r="G87" s="437" t="s">
        <v>294</v>
      </c>
      <c r="H87" s="438" t="s">
        <v>118</v>
      </c>
      <c r="I87" s="437" t="s">
        <v>206</v>
      </c>
      <c r="J87" s="393" t="s">
        <v>229</v>
      </c>
      <c r="K87" s="469"/>
      <c r="L87" s="469"/>
      <c r="M87" s="469"/>
    </row>
    <row r="88" spans="1:13" ht="63" hidden="1">
      <c r="A88" s="414"/>
      <c r="B88" s="436" t="s">
        <v>227</v>
      </c>
      <c r="C88" s="437" t="s">
        <v>120</v>
      </c>
      <c r="D88" s="438" t="s">
        <v>204</v>
      </c>
      <c r="E88" s="437" t="s">
        <v>230</v>
      </c>
      <c r="F88" s="438" t="s">
        <v>133</v>
      </c>
      <c r="G88" s="437" t="s">
        <v>297</v>
      </c>
      <c r="H88" s="438" t="s">
        <v>118</v>
      </c>
      <c r="I88" s="437" t="s">
        <v>206</v>
      </c>
      <c r="J88" s="393" t="s">
        <v>231</v>
      </c>
      <c r="K88" s="469"/>
      <c r="L88" s="469"/>
      <c r="M88" s="469"/>
    </row>
    <row r="89" spans="1:13" ht="31.5" hidden="1">
      <c r="A89" s="414"/>
      <c r="B89" s="375" t="s">
        <v>117</v>
      </c>
      <c r="C89" s="378" t="s">
        <v>120</v>
      </c>
      <c r="D89" s="377" t="s">
        <v>204</v>
      </c>
      <c r="E89" s="378" t="s">
        <v>232</v>
      </c>
      <c r="F89" s="377" t="s">
        <v>117</v>
      </c>
      <c r="G89" s="378" t="s">
        <v>439</v>
      </c>
      <c r="H89" s="383" t="s">
        <v>118</v>
      </c>
      <c r="I89" s="379" t="s">
        <v>206</v>
      </c>
      <c r="J89" s="380" t="s">
        <v>233</v>
      </c>
      <c r="K89" s="465">
        <f>K90</f>
        <v>0</v>
      </c>
      <c r="L89" s="465">
        <f>L90</f>
        <v>0</v>
      </c>
      <c r="M89" s="465">
        <f>M90</f>
        <v>0</v>
      </c>
    </row>
    <row r="90" spans="1:13" ht="47.25" hidden="1">
      <c r="A90" s="414"/>
      <c r="B90" s="381" t="s">
        <v>117</v>
      </c>
      <c r="C90" s="384" t="s">
        <v>120</v>
      </c>
      <c r="D90" s="383" t="s">
        <v>204</v>
      </c>
      <c r="E90" s="384" t="s">
        <v>232</v>
      </c>
      <c r="F90" s="383" t="s">
        <v>234</v>
      </c>
      <c r="G90" s="384" t="s">
        <v>297</v>
      </c>
      <c r="H90" s="383" t="s">
        <v>118</v>
      </c>
      <c r="I90" s="385" t="s">
        <v>206</v>
      </c>
      <c r="J90" s="386" t="s">
        <v>235</v>
      </c>
      <c r="K90" s="461"/>
      <c r="L90" s="461"/>
      <c r="M90" s="461"/>
    </row>
    <row r="91" spans="1:13" ht="18.75" hidden="1">
      <c r="A91" s="367"/>
      <c r="B91" s="368" t="s">
        <v>117</v>
      </c>
      <c r="C91" s="371" t="s">
        <v>120</v>
      </c>
      <c r="D91" s="370" t="s">
        <v>236</v>
      </c>
      <c r="E91" s="371" t="s">
        <v>439</v>
      </c>
      <c r="F91" s="370" t="s">
        <v>117</v>
      </c>
      <c r="G91" s="371" t="s">
        <v>439</v>
      </c>
      <c r="H91" s="370" t="s">
        <v>117</v>
      </c>
      <c r="I91" s="372" t="s">
        <v>117</v>
      </c>
      <c r="J91" s="373" t="s">
        <v>237</v>
      </c>
      <c r="K91" s="459">
        <f aca="true" t="shared" si="1" ref="K91:M92">K92</f>
        <v>0</v>
      </c>
      <c r="L91" s="459">
        <f t="shared" si="1"/>
        <v>0</v>
      </c>
      <c r="M91" s="459">
        <f t="shared" si="1"/>
        <v>0</v>
      </c>
    </row>
    <row r="92" spans="1:13" ht="18.75" hidden="1">
      <c r="A92" s="389"/>
      <c r="B92" s="440" t="s">
        <v>117</v>
      </c>
      <c r="C92" s="441" t="s">
        <v>120</v>
      </c>
      <c r="D92" s="442" t="s">
        <v>236</v>
      </c>
      <c r="E92" s="441" t="s">
        <v>297</v>
      </c>
      <c r="F92" s="442" t="s">
        <v>117</v>
      </c>
      <c r="G92" s="441" t="s">
        <v>439</v>
      </c>
      <c r="H92" s="442" t="s">
        <v>118</v>
      </c>
      <c r="I92" s="443" t="s">
        <v>238</v>
      </c>
      <c r="J92" s="380" t="s">
        <v>239</v>
      </c>
      <c r="K92" s="460">
        <f t="shared" si="1"/>
        <v>0</v>
      </c>
      <c r="L92" s="460">
        <f t="shared" si="1"/>
        <v>0</v>
      </c>
      <c r="M92" s="460">
        <f t="shared" si="1"/>
        <v>0</v>
      </c>
    </row>
    <row r="93" spans="1:13" ht="18.75" hidden="1">
      <c r="A93" s="389"/>
      <c r="B93" s="422" t="s">
        <v>117</v>
      </c>
      <c r="C93" s="425" t="s">
        <v>120</v>
      </c>
      <c r="D93" s="424" t="s">
        <v>236</v>
      </c>
      <c r="E93" s="425" t="s">
        <v>297</v>
      </c>
      <c r="F93" s="424" t="s">
        <v>234</v>
      </c>
      <c r="G93" s="425" t="s">
        <v>297</v>
      </c>
      <c r="H93" s="424" t="s">
        <v>118</v>
      </c>
      <c r="I93" s="426" t="s">
        <v>238</v>
      </c>
      <c r="J93" s="386" t="s">
        <v>240</v>
      </c>
      <c r="K93" s="471"/>
      <c r="L93" s="471"/>
      <c r="M93" s="471"/>
    </row>
    <row r="94" spans="1:13" ht="18.75">
      <c r="A94" s="389"/>
      <c r="B94" s="368" t="s">
        <v>117</v>
      </c>
      <c r="C94" s="371" t="s">
        <v>241</v>
      </c>
      <c r="D94" s="370" t="s">
        <v>439</v>
      </c>
      <c r="E94" s="371" t="s">
        <v>439</v>
      </c>
      <c r="F94" s="370" t="s">
        <v>117</v>
      </c>
      <c r="G94" s="371" t="s">
        <v>439</v>
      </c>
      <c r="H94" s="370" t="s">
        <v>118</v>
      </c>
      <c r="I94" s="372" t="s">
        <v>117</v>
      </c>
      <c r="J94" s="420" t="s">
        <v>242</v>
      </c>
      <c r="K94" s="472">
        <f>K95</f>
        <v>7317.872</v>
      </c>
      <c r="L94" s="472">
        <f>L95</f>
        <v>7687.664999999999</v>
      </c>
      <c r="M94" s="472">
        <f>M95</f>
        <v>7823.634999999999</v>
      </c>
    </row>
    <row r="95" spans="1:25" ht="47.25">
      <c r="A95" s="389"/>
      <c r="B95" s="415" t="s">
        <v>117</v>
      </c>
      <c r="C95" s="418" t="s">
        <v>241</v>
      </c>
      <c r="D95" s="417" t="s">
        <v>295</v>
      </c>
      <c r="E95" s="418" t="s">
        <v>439</v>
      </c>
      <c r="F95" s="417" t="s">
        <v>117</v>
      </c>
      <c r="G95" s="418" t="s">
        <v>439</v>
      </c>
      <c r="H95" s="417" t="s">
        <v>118</v>
      </c>
      <c r="I95" s="419" t="s">
        <v>117</v>
      </c>
      <c r="J95" s="420" t="s">
        <v>243</v>
      </c>
      <c r="K95" s="472">
        <f>K96+K103+K123+K100+K116</f>
        <v>7317.872</v>
      </c>
      <c r="L95" s="472">
        <f>L96+L103+L123+L100+L116</f>
        <v>7687.664999999999</v>
      </c>
      <c r="M95" s="472">
        <f>M96+M103+M123+M100+M116</f>
        <v>7823.634999999999</v>
      </c>
      <c r="N95" s="287"/>
      <c r="O95" s="287"/>
      <c r="P95" s="287"/>
      <c r="Q95" s="287"/>
      <c r="R95" s="287"/>
      <c r="S95" s="287"/>
      <c r="T95" s="287"/>
      <c r="U95" s="288"/>
      <c r="V95" s="268"/>
      <c r="W95" s="268"/>
      <c r="X95" s="268"/>
      <c r="Y95" s="268"/>
    </row>
    <row r="96" spans="1:25" s="277" customFormat="1" ht="31.5">
      <c r="A96" s="367"/>
      <c r="B96" s="444" t="s">
        <v>45</v>
      </c>
      <c r="C96" s="445" t="s">
        <v>241</v>
      </c>
      <c r="D96" s="446" t="s">
        <v>295</v>
      </c>
      <c r="E96" s="445" t="s">
        <v>294</v>
      </c>
      <c r="F96" s="446" t="s">
        <v>117</v>
      </c>
      <c r="G96" s="445" t="s">
        <v>439</v>
      </c>
      <c r="H96" s="446" t="s">
        <v>118</v>
      </c>
      <c r="I96" s="447" t="s">
        <v>244</v>
      </c>
      <c r="J96" s="448" t="s">
        <v>87</v>
      </c>
      <c r="K96" s="473">
        <f>K98+K97</f>
        <v>7235.5019999999995</v>
      </c>
      <c r="L96" s="473">
        <f>L98+L97</f>
        <v>7604.905</v>
      </c>
      <c r="M96" s="473">
        <f>M98+M97</f>
        <v>7740.875</v>
      </c>
      <c r="N96" s="287"/>
      <c r="O96" s="287"/>
      <c r="P96" s="287"/>
      <c r="Q96" s="287"/>
      <c r="R96" s="287"/>
      <c r="S96" s="287"/>
      <c r="T96" s="287"/>
      <c r="U96" s="288"/>
      <c r="V96" s="289"/>
      <c r="W96" s="289"/>
      <c r="X96" s="289"/>
      <c r="Y96" s="289"/>
    </row>
    <row r="97" spans="1:25" s="277" customFormat="1" ht="31.5">
      <c r="A97" s="367"/>
      <c r="B97" s="444" t="s">
        <v>45</v>
      </c>
      <c r="C97" s="384" t="s">
        <v>241</v>
      </c>
      <c r="D97" s="383" t="s">
        <v>295</v>
      </c>
      <c r="E97" s="384" t="s">
        <v>294</v>
      </c>
      <c r="F97" s="383" t="s">
        <v>254</v>
      </c>
      <c r="G97" s="384" t="s">
        <v>296</v>
      </c>
      <c r="H97" s="383" t="s">
        <v>118</v>
      </c>
      <c r="I97" s="447" t="s">
        <v>244</v>
      </c>
      <c r="J97" s="380" t="s">
        <v>245</v>
      </c>
      <c r="K97" s="473">
        <v>42.151</v>
      </c>
      <c r="L97" s="473">
        <v>36.213</v>
      </c>
      <c r="M97" s="473">
        <v>36.213</v>
      </c>
      <c r="N97" s="289"/>
      <c r="O97" s="289"/>
      <c r="P97" s="289"/>
      <c r="Q97" s="289"/>
      <c r="R97" s="289"/>
      <c r="S97" s="289"/>
      <c r="T97" s="289"/>
      <c r="U97" s="289"/>
      <c r="V97" s="289"/>
      <c r="W97" s="289"/>
      <c r="X97" s="289"/>
      <c r="Y97" s="289"/>
    </row>
    <row r="98" spans="1:13" ht="59.25" customHeight="1">
      <c r="A98" s="389"/>
      <c r="B98" s="444" t="s">
        <v>45</v>
      </c>
      <c r="C98" s="378" t="s">
        <v>241</v>
      </c>
      <c r="D98" s="377" t="s">
        <v>295</v>
      </c>
      <c r="E98" s="378" t="s">
        <v>294</v>
      </c>
      <c r="F98" s="377" t="s">
        <v>246</v>
      </c>
      <c r="G98" s="378" t="s">
        <v>439</v>
      </c>
      <c r="H98" s="377" t="s">
        <v>118</v>
      </c>
      <c r="I98" s="379" t="s">
        <v>244</v>
      </c>
      <c r="J98" s="380" t="s">
        <v>247</v>
      </c>
      <c r="K98" s="456">
        <f>K99</f>
        <v>7193.351</v>
      </c>
      <c r="L98" s="456">
        <f>L99</f>
        <v>7568.692</v>
      </c>
      <c r="M98" s="456">
        <f>M99</f>
        <v>7704.662</v>
      </c>
    </row>
    <row r="99" spans="1:13" ht="52.5" customHeight="1">
      <c r="A99" s="389"/>
      <c r="B99" s="444" t="s">
        <v>45</v>
      </c>
      <c r="C99" s="378" t="s">
        <v>241</v>
      </c>
      <c r="D99" s="377" t="s">
        <v>295</v>
      </c>
      <c r="E99" s="378" t="s">
        <v>294</v>
      </c>
      <c r="F99" s="377" t="s">
        <v>246</v>
      </c>
      <c r="G99" s="378" t="s">
        <v>296</v>
      </c>
      <c r="H99" s="377" t="s">
        <v>118</v>
      </c>
      <c r="I99" s="379" t="s">
        <v>244</v>
      </c>
      <c r="J99" s="386" t="s">
        <v>248</v>
      </c>
      <c r="K99" s="474">
        <v>7193.351</v>
      </c>
      <c r="L99" s="475">
        <v>7568.692</v>
      </c>
      <c r="M99" s="475">
        <v>7704.662</v>
      </c>
    </row>
    <row r="100" spans="1:13" s="277" customFormat="1" ht="31.5" hidden="1">
      <c r="A100" s="449"/>
      <c r="B100" s="444" t="s">
        <v>45</v>
      </c>
      <c r="C100" s="450" t="s">
        <v>241</v>
      </c>
      <c r="D100" s="451" t="s">
        <v>295</v>
      </c>
      <c r="E100" s="450" t="s">
        <v>295</v>
      </c>
      <c r="F100" s="451" t="s">
        <v>117</v>
      </c>
      <c r="G100" s="450" t="s">
        <v>439</v>
      </c>
      <c r="H100" s="451" t="s">
        <v>118</v>
      </c>
      <c r="I100" s="452" t="s">
        <v>244</v>
      </c>
      <c r="J100" s="453" t="s">
        <v>249</v>
      </c>
      <c r="K100" s="473">
        <f aca="true" t="shared" si="2" ref="K100:M101">K101</f>
        <v>0</v>
      </c>
      <c r="L100" s="473">
        <f t="shared" si="2"/>
        <v>0</v>
      </c>
      <c r="M100" s="473">
        <f t="shared" si="2"/>
        <v>0</v>
      </c>
    </row>
    <row r="101" spans="1:13" ht="19.5" hidden="1">
      <c r="A101" s="389"/>
      <c r="B101" s="444" t="s">
        <v>45</v>
      </c>
      <c r="C101" s="418" t="s">
        <v>241</v>
      </c>
      <c r="D101" s="417" t="s">
        <v>295</v>
      </c>
      <c r="E101" s="418" t="s">
        <v>295</v>
      </c>
      <c r="F101" s="417" t="s">
        <v>250</v>
      </c>
      <c r="G101" s="418" t="s">
        <v>439</v>
      </c>
      <c r="H101" s="417" t="s">
        <v>118</v>
      </c>
      <c r="I101" s="419" t="s">
        <v>244</v>
      </c>
      <c r="J101" s="448" t="s">
        <v>251</v>
      </c>
      <c r="K101" s="473">
        <f t="shared" si="2"/>
        <v>0</v>
      </c>
      <c r="L101" s="473">
        <f t="shared" si="2"/>
        <v>0</v>
      </c>
      <c r="M101" s="473">
        <f t="shared" si="2"/>
        <v>0</v>
      </c>
    </row>
    <row r="102" spans="1:13" ht="18.75" hidden="1">
      <c r="A102" s="389"/>
      <c r="B102" s="444" t="s">
        <v>45</v>
      </c>
      <c r="C102" s="384" t="s">
        <v>241</v>
      </c>
      <c r="D102" s="383" t="s">
        <v>295</v>
      </c>
      <c r="E102" s="384" t="s">
        <v>295</v>
      </c>
      <c r="F102" s="383" t="s">
        <v>250</v>
      </c>
      <c r="G102" s="384" t="s">
        <v>297</v>
      </c>
      <c r="H102" s="383" t="s">
        <v>118</v>
      </c>
      <c r="I102" s="385" t="s">
        <v>244</v>
      </c>
      <c r="J102" s="386" t="s">
        <v>252</v>
      </c>
      <c r="K102" s="474"/>
      <c r="L102" s="476"/>
      <c r="M102" s="477"/>
    </row>
    <row r="103" spans="1:13" s="277" customFormat="1" ht="31.5">
      <c r="A103" s="367"/>
      <c r="B103" s="444" t="s">
        <v>45</v>
      </c>
      <c r="C103" s="418" t="s">
        <v>241</v>
      </c>
      <c r="D103" s="417" t="s">
        <v>295</v>
      </c>
      <c r="E103" s="418" t="s">
        <v>301</v>
      </c>
      <c r="F103" s="417" t="s">
        <v>117</v>
      </c>
      <c r="G103" s="418" t="s">
        <v>439</v>
      </c>
      <c r="H103" s="417" t="s">
        <v>118</v>
      </c>
      <c r="I103" s="419" t="s">
        <v>244</v>
      </c>
      <c r="J103" s="448" t="s">
        <v>253</v>
      </c>
      <c r="K103" s="474">
        <v>80.1</v>
      </c>
      <c r="L103" s="474">
        <v>80.4</v>
      </c>
      <c r="M103" s="474">
        <v>80.4</v>
      </c>
    </row>
    <row r="104" spans="1:13" s="276" customFormat="1" ht="142.5" customHeight="1" hidden="1">
      <c r="A104" s="430"/>
      <c r="B104" s="444" t="s">
        <v>45</v>
      </c>
      <c r="C104" s="378" t="s">
        <v>241</v>
      </c>
      <c r="D104" s="377" t="s">
        <v>295</v>
      </c>
      <c r="E104" s="378" t="s">
        <v>301</v>
      </c>
      <c r="F104" s="377" t="s">
        <v>254</v>
      </c>
      <c r="G104" s="378" t="s">
        <v>439</v>
      </c>
      <c r="H104" s="377" t="s">
        <v>118</v>
      </c>
      <c r="I104" s="379" t="s">
        <v>244</v>
      </c>
      <c r="J104" s="386" t="s">
        <v>255</v>
      </c>
      <c r="K104" s="456"/>
      <c r="L104" s="456"/>
      <c r="M104" s="456"/>
    </row>
    <row r="105" spans="1:13" ht="189" hidden="1">
      <c r="A105" s="389"/>
      <c r="B105" s="444" t="s">
        <v>45</v>
      </c>
      <c r="C105" s="384" t="s">
        <v>241</v>
      </c>
      <c r="D105" s="383" t="s">
        <v>295</v>
      </c>
      <c r="E105" s="384" t="s">
        <v>301</v>
      </c>
      <c r="F105" s="383" t="s">
        <v>254</v>
      </c>
      <c r="G105" s="384" t="s">
        <v>297</v>
      </c>
      <c r="H105" s="383" t="s">
        <v>118</v>
      </c>
      <c r="I105" s="385" t="s">
        <v>244</v>
      </c>
      <c r="J105" s="380" t="s">
        <v>255</v>
      </c>
      <c r="K105" s="474"/>
      <c r="L105" s="474"/>
      <c r="M105" s="474"/>
    </row>
    <row r="106" spans="1:13" ht="47.25" hidden="1">
      <c r="A106" s="389"/>
      <c r="B106" s="444" t="s">
        <v>45</v>
      </c>
      <c r="C106" s="384" t="s">
        <v>241</v>
      </c>
      <c r="D106" s="383" t="s">
        <v>295</v>
      </c>
      <c r="E106" s="384" t="s">
        <v>301</v>
      </c>
      <c r="F106" s="383" t="s">
        <v>256</v>
      </c>
      <c r="G106" s="384" t="s">
        <v>439</v>
      </c>
      <c r="H106" s="383" t="s">
        <v>118</v>
      </c>
      <c r="I106" s="385" t="s">
        <v>244</v>
      </c>
      <c r="J106" s="380" t="s">
        <v>257</v>
      </c>
      <c r="K106" s="474"/>
      <c r="L106" s="474"/>
      <c r="M106" s="474"/>
    </row>
    <row r="107" spans="1:13" ht="63" hidden="1">
      <c r="A107" s="389"/>
      <c r="B107" s="444" t="s">
        <v>45</v>
      </c>
      <c r="C107" s="384" t="s">
        <v>241</v>
      </c>
      <c r="D107" s="383" t="s">
        <v>295</v>
      </c>
      <c r="E107" s="384" t="s">
        <v>301</v>
      </c>
      <c r="F107" s="383" t="s">
        <v>256</v>
      </c>
      <c r="G107" s="384" t="s">
        <v>297</v>
      </c>
      <c r="H107" s="383" t="s">
        <v>118</v>
      </c>
      <c r="I107" s="385" t="s">
        <v>244</v>
      </c>
      <c r="J107" s="386" t="s">
        <v>258</v>
      </c>
      <c r="K107" s="474"/>
      <c r="L107" s="474"/>
      <c r="M107" s="474"/>
    </row>
    <row r="108" spans="1:13" ht="173.25" hidden="1">
      <c r="A108" s="389"/>
      <c r="B108" s="444" t="s">
        <v>45</v>
      </c>
      <c r="C108" s="384" t="s">
        <v>241</v>
      </c>
      <c r="D108" s="383" t="s">
        <v>295</v>
      </c>
      <c r="E108" s="384" t="s">
        <v>301</v>
      </c>
      <c r="F108" s="383" t="s">
        <v>127</v>
      </c>
      <c r="G108" s="384" t="s">
        <v>439</v>
      </c>
      <c r="H108" s="383" t="s">
        <v>118</v>
      </c>
      <c r="I108" s="385" t="s">
        <v>244</v>
      </c>
      <c r="J108" s="454" t="s">
        <v>259</v>
      </c>
      <c r="K108" s="474"/>
      <c r="L108" s="474"/>
      <c r="M108" s="474"/>
    </row>
    <row r="109" spans="1:13" ht="145.5" customHeight="1" hidden="1">
      <c r="A109" s="389"/>
      <c r="B109" s="444" t="s">
        <v>45</v>
      </c>
      <c r="C109" s="384" t="s">
        <v>241</v>
      </c>
      <c r="D109" s="383" t="s">
        <v>295</v>
      </c>
      <c r="E109" s="384" t="s">
        <v>301</v>
      </c>
      <c r="F109" s="383" t="s">
        <v>127</v>
      </c>
      <c r="G109" s="384" t="s">
        <v>297</v>
      </c>
      <c r="H109" s="383" t="s">
        <v>118</v>
      </c>
      <c r="I109" s="385" t="s">
        <v>244</v>
      </c>
      <c r="J109" s="454" t="s">
        <v>259</v>
      </c>
      <c r="K109" s="474"/>
      <c r="L109" s="474"/>
      <c r="M109" s="474"/>
    </row>
    <row r="110" spans="1:13" ht="94.5">
      <c r="A110" s="389"/>
      <c r="B110" s="444" t="s">
        <v>45</v>
      </c>
      <c r="C110" s="384" t="s">
        <v>241</v>
      </c>
      <c r="D110" s="383" t="s">
        <v>295</v>
      </c>
      <c r="E110" s="384" t="s">
        <v>301</v>
      </c>
      <c r="F110" s="383" t="s">
        <v>171</v>
      </c>
      <c r="G110" s="384" t="s">
        <v>439</v>
      </c>
      <c r="H110" s="383" t="s">
        <v>118</v>
      </c>
      <c r="I110" s="385" t="s">
        <v>244</v>
      </c>
      <c r="J110" s="455" t="s">
        <v>260</v>
      </c>
      <c r="K110" s="456">
        <f>K111</f>
        <v>80.1</v>
      </c>
      <c r="L110" s="456">
        <f>L111</f>
        <v>80.4</v>
      </c>
      <c r="M110" s="456">
        <f>M111</f>
        <v>80.4</v>
      </c>
    </row>
    <row r="111" spans="1:13" ht="94.5">
      <c r="A111" s="389"/>
      <c r="B111" s="444" t="s">
        <v>45</v>
      </c>
      <c r="C111" s="384" t="s">
        <v>241</v>
      </c>
      <c r="D111" s="383" t="s">
        <v>295</v>
      </c>
      <c r="E111" s="384" t="s">
        <v>301</v>
      </c>
      <c r="F111" s="383" t="s">
        <v>171</v>
      </c>
      <c r="G111" s="384" t="s">
        <v>296</v>
      </c>
      <c r="H111" s="383" t="s">
        <v>118</v>
      </c>
      <c r="I111" s="385" t="s">
        <v>244</v>
      </c>
      <c r="J111" s="455" t="s">
        <v>260</v>
      </c>
      <c r="K111" s="474">
        <v>80.1</v>
      </c>
      <c r="L111" s="474">
        <v>80.4</v>
      </c>
      <c r="M111" s="474">
        <v>80.4</v>
      </c>
    </row>
    <row r="112" spans="1:13" ht="31.5" hidden="1">
      <c r="A112" s="389"/>
      <c r="B112" s="444" t="s">
        <v>45</v>
      </c>
      <c r="C112" s="384" t="s">
        <v>241</v>
      </c>
      <c r="D112" s="383" t="s">
        <v>295</v>
      </c>
      <c r="E112" s="384" t="s">
        <v>301</v>
      </c>
      <c r="F112" s="383" t="s">
        <v>261</v>
      </c>
      <c r="G112" s="384" t="s">
        <v>439</v>
      </c>
      <c r="H112" s="383" t="s">
        <v>118</v>
      </c>
      <c r="I112" s="385" t="s">
        <v>244</v>
      </c>
      <c r="J112" s="380" t="s">
        <v>262</v>
      </c>
      <c r="K112" s="474"/>
      <c r="L112" s="474"/>
      <c r="M112" s="474"/>
    </row>
    <row r="113" spans="1:13" ht="28.5" customHeight="1" hidden="1">
      <c r="A113" s="389"/>
      <c r="B113" s="444" t="s">
        <v>45</v>
      </c>
      <c r="C113" s="384" t="s">
        <v>241</v>
      </c>
      <c r="D113" s="383" t="s">
        <v>295</v>
      </c>
      <c r="E113" s="384" t="s">
        <v>301</v>
      </c>
      <c r="F113" s="383" t="s">
        <v>261</v>
      </c>
      <c r="G113" s="384" t="s">
        <v>297</v>
      </c>
      <c r="H113" s="383" t="s">
        <v>263</v>
      </c>
      <c r="I113" s="385" t="s">
        <v>244</v>
      </c>
      <c r="J113" s="386" t="s">
        <v>264</v>
      </c>
      <c r="K113" s="474"/>
      <c r="L113" s="474"/>
      <c r="M113" s="474"/>
    </row>
    <row r="114" spans="1:13" ht="114.75" customHeight="1" hidden="1">
      <c r="A114" s="389"/>
      <c r="B114" s="444" t="s">
        <v>45</v>
      </c>
      <c r="C114" s="384" t="s">
        <v>241</v>
      </c>
      <c r="D114" s="383" t="s">
        <v>295</v>
      </c>
      <c r="E114" s="384" t="s">
        <v>301</v>
      </c>
      <c r="F114" s="383" t="s">
        <v>137</v>
      </c>
      <c r="G114" s="384" t="s">
        <v>439</v>
      </c>
      <c r="H114" s="383" t="s">
        <v>118</v>
      </c>
      <c r="I114" s="385" t="s">
        <v>244</v>
      </c>
      <c r="J114" s="455" t="s">
        <v>265</v>
      </c>
      <c r="K114" s="456"/>
      <c r="L114" s="456"/>
      <c r="M114" s="456"/>
    </row>
    <row r="115" spans="1:13" ht="114.75" customHeight="1" hidden="1">
      <c r="A115" s="389"/>
      <c r="B115" s="444" t="s">
        <v>45</v>
      </c>
      <c r="C115" s="384" t="s">
        <v>241</v>
      </c>
      <c r="D115" s="383" t="s">
        <v>295</v>
      </c>
      <c r="E115" s="384" t="s">
        <v>301</v>
      </c>
      <c r="F115" s="383" t="s">
        <v>137</v>
      </c>
      <c r="G115" s="384" t="s">
        <v>297</v>
      </c>
      <c r="H115" s="383" t="s">
        <v>118</v>
      </c>
      <c r="I115" s="385" t="s">
        <v>244</v>
      </c>
      <c r="J115" s="455" t="s">
        <v>266</v>
      </c>
      <c r="K115" s="474"/>
      <c r="L115" s="474"/>
      <c r="M115" s="474"/>
    </row>
    <row r="116" spans="1:13" ht="97.5" customHeight="1" thickBot="1">
      <c r="A116" s="389"/>
      <c r="B116" s="444" t="s">
        <v>45</v>
      </c>
      <c r="C116" s="384" t="s">
        <v>241</v>
      </c>
      <c r="D116" s="383" t="s">
        <v>295</v>
      </c>
      <c r="E116" s="384" t="s">
        <v>300</v>
      </c>
      <c r="F116" s="383" t="s">
        <v>250</v>
      </c>
      <c r="G116" s="384" t="s">
        <v>296</v>
      </c>
      <c r="H116" s="383" t="s">
        <v>267</v>
      </c>
      <c r="I116" s="385" t="s">
        <v>244</v>
      </c>
      <c r="J116" s="380" t="s">
        <v>268</v>
      </c>
      <c r="K116" s="456">
        <v>2.27</v>
      </c>
      <c r="L116" s="456">
        <v>2.36</v>
      </c>
      <c r="M116" s="456">
        <v>2.36</v>
      </c>
    </row>
    <row r="117" spans="1:13" ht="128.25" customHeight="1" hidden="1">
      <c r="A117" s="310"/>
      <c r="B117" s="316" t="s">
        <v>45</v>
      </c>
      <c r="C117" s="307" t="s">
        <v>241</v>
      </c>
      <c r="D117" s="306" t="s">
        <v>295</v>
      </c>
      <c r="E117" s="307" t="s">
        <v>301</v>
      </c>
      <c r="F117" s="306" t="s">
        <v>269</v>
      </c>
      <c r="G117" s="307" t="s">
        <v>297</v>
      </c>
      <c r="H117" s="306" t="s">
        <v>118</v>
      </c>
      <c r="I117" s="308" t="s">
        <v>244</v>
      </c>
      <c r="J117" s="317" t="s">
        <v>270</v>
      </c>
      <c r="K117" s="474">
        <f>K103-K104-K108-K110-K114-K118-K120</f>
        <v>0</v>
      </c>
      <c r="L117" s="474">
        <f>L103-L104-L108-L110-L114-L118-L120</f>
        <v>0</v>
      </c>
      <c r="M117" s="474">
        <f>M103-M104-M108-M110-M114-M118-M120</f>
        <v>0</v>
      </c>
    </row>
    <row r="118" spans="1:13" ht="103.5" customHeight="1" hidden="1">
      <c r="A118" s="310"/>
      <c r="B118" s="316" t="s">
        <v>45</v>
      </c>
      <c r="C118" s="307" t="s">
        <v>241</v>
      </c>
      <c r="D118" s="306" t="s">
        <v>295</v>
      </c>
      <c r="E118" s="307" t="s">
        <v>301</v>
      </c>
      <c r="F118" s="306" t="s">
        <v>271</v>
      </c>
      <c r="G118" s="307" t="s">
        <v>439</v>
      </c>
      <c r="H118" s="306" t="s">
        <v>118</v>
      </c>
      <c r="I118" s="308" t="s">
        <v>244</v>
      </c>
      <c r="J118" s="317" t="s">
        <v>272</v>
      </c>
      <c r="K118" s="456">
        <f>K119</f>
        <v>0</v>
      </c>
      <c r="L118" s="456">
        <f>L119</f>
        <v>0</v>
      </c>
      <c r="M118" s="456">
        <f>M119</f>
        <v>0</v>
      </c>
    </row>
    <row r="119" spans="1:13" ht="103.5" customHeight="1" hidden="1">
      <c r="A119" s="310"/>
      <c r="B119" s="316" t="s">
        <v>45</v>
      </c>
      <c r="C119" s="307" t="s">
        <v>241</v>
      </c>
      <c r="D119" s="306" t="s">
        <v>295</v>
      </c>
      <c r="E119" s="307" t="s">
        <v>301</v>
      </c>
      <c r="F119" s="306" t="s">
        <v>271</v>
      </c>
      <c r="G119" s="307" t="s">
        <v>297</v>
      </c>
      <c r="H119" s="306" t="s">
        <v>118</v>
      </c>
      <c r="I119" s="308" t="s">
        <v>244</v>
      </c>
      <c r="J119" s="317" t="s">
        <v>272</v>
      </c>
      <c r="K119" s="474"/>
      <c r="L119" s="474"/>
      <c r="M119" s="474"/>
    </row>
    <row r="120" spans="1:13" ht="92.25" customHeight="1" hidden="1">
      <c r="A120" s="310"/>
      <c r="B120" s="316" t="s">
        <v>45</v>
      </c>
      <c r="C120" s="307" t="s">
        <v>241</v>
      </c>
      <c r="D120" s="306" t="s">
        <v>295</v>
      </c>
      <c r="E120" s="307" t="s">
        <v>301</v>
      </c>
      <c r="F120" s="306" t="s">
        <v>273</v>
      </c>
      <c r="G120" s="307" t="s">
        <v>439</v>
      </c>
      <c r="H120" s="306" t="s">
        <v>118</v>
      </c>
      <c r="I120" s="308" t="s">
        <v>244</v>
      </c>
      <c r="J120" s="317" t="s">
        <v>274</v>
      </c>
      <c r="K120" s="474">
        <f>K121+K122</f>
        <v>0</v>
      </c>
      <c r="L120" s="474">
        <f>L121+L122</f>
        <v>0</v>
      </c>
      <c r="M120" s="474">
        <f>M121+M122</f>
        <v>0</v>
      </c>
    </row>
    <row r="121" spans="1:13" ht="103.5" customHeight="1" hidden="1">
      <c r="A121" s="310"/>
      <c r="B121" s="316" t="s">
        <v>45</v>
      </c>
      <c r="C121" s="307" t="s">
        <v>241</v>
      </c>
      <c r="D121" s="306" t="s">
        <v>295</v>
      </c>
      <c r="E121" s="307" t="s">
        <v>301</v>
      </c>
      <c r="F121" s="306" t="s">
        <v>273</v>
      </c>
      <c r="G121" s="307" t="s">
        <v>297</v>
      </c>
      <c r="H121" s="306" t="s">
        <v>275</v>
      </c>
      <c r="I121" s="308" t="s">
        <v>244</v>
      </c>
      <c r="J121" s="317" t="s">
        <v>276</v>
      </c>
      <c r="K121" s="474"/>
      <c r="L121" s="474"/>
      <c r="M121" s="474"/>
    </row>
    <row r="122" spans="1:13" ht="104.25" customHeight="1" hidden="1">
      <c r="A122" s="310"/>
      <c r="B122" s="316" t="s">
        <v>45</v>
      </c>
      <c r="C122" s="307" t="s">
        <v>241</v>
      </c>
      <c r="D122" s="306" t="s">
        <v>295</v>
      </c>
      <c r="E122" s="307" t="s">
        <v>301</v>
      </c>
      <c r="F122" s="306" t="s">
        <v>273</v>
      </c>
      <c r="G122" s="307" t="s">
        <v>297</v>
      </c>
      <c r="H122" s="306" t="s">
        <v>277</v>
      </c>
      <c r="I122" s="308" t="s">
        <v>244</v>
      </c>
      <c r="J122" s="317" t="s">
        <v>276</v>
      </c>
      <c r="K122" s="474"/>
      <c r="L122" s="474"/>
      <c r="M122" s="474"/>
    </row>
    <row r="123" spans="1:13" s="277" customFormat="1" ht="19.5" hidden="1" thickBot="1">
      <c r="A123" s="301"/>
      <c r="B123" s="316" t="s">
        <v>45</v>
      </c>
      <c r="C123" s="312" t="s">
        <v>241</v>
      </c>
      <c r="D123" s="311" t="s">
        <v>295</v>
      </c>
      <c r="E123" s="312" t="s">
        <v>300</v>
      </c>
      <c r="F123" s="311" t="s">
        <v>117</v>
      </c>
      <c r="G123" s="312" t="s">
        <v>439</v>
      </c>
      <c r="H123" s="311" t="s">
        <v>118</v>
      </c>
      <c r="I123" s="313" t="s">
        <v>244</v>
      </c>
      <c r="J123" s="314" t="s">
        <v>312</v>
      </c>
      <c r="K123" s="472">
        <f>K124+K126</f>
        <v>0</v>
      </c>
      <c r="L123" s="472">
        <f>L124+L126</f>
        <v>0</v>
      </c>
      <c r="M123" s="472">
        <f>M124+M126</f>
        <v>0</v>
      </c>
    </row>
    <row r="124" spans="1:13" s="276" customFormat="1" ht="60.75" hidden="1" thickBot="1">
      <c r="A124" s="315"/>
      <c r="B124" s="316" t="s">
        <v>45</v>
      </c>
      <c r="C124" s="303" t="s">
        <v>241</v>
      </c>
      <c r="D124" s="302" t="s">
        <v>295</v>
      </c>
      <c r="E124" s="303" t="s">
        <v>300</v>
      </c>
      <c r="F124" s="302" t="s">
        <v>225</v>
      </c>
      <c r="G124" s="303" t="s">
        <v>439</v>
      </c>
      <c r="H124" s="302" t="s">
        <v>118</v>
      </c>
      <c r="I124" s="304" t="s">
        <v>244</v>
      </c>
      <c r="J124" s="305" t="s">
        <v>278</v>
      </c>
      <c r="K124" s="478">
        <f>K125</f>
        <v>0</v>
      </c>
      <c r="L124" s="478">
        <f>L125</f>
        <v>0</v>
      </c>
      <c r="M124" s="478">
        <f>M125</f>
        <v>0</v>
      </c>
    </row>
    <row r="125" spans="1:13" ht="60.75" hidden="1" thickBot="1">
      <c r="A125" s="310"/>
      <c r="B125" s="316" t="s">
        <v>45</v>
      </c>
      <c r="C125" s="307" t="s">
        <v>241</v>
      </c>
      <c r="D125" s="306" t="s">
        <v>295</v>
      </c>
      <c r="E125" s="307" t="s">
        <v>300</v>
      </c>
      <c r="F125" s="306" t="s">
        <v>225</v>
      </c>
      <c r="G125" s="307" t="s">
        <v>297</v>
      </c>
      <c r="H125" s="306" t="s">
        <v>118</v>
      </c>
      <c r="I125" s="308" t="s">
        <v>244</v>
      </c>
      <c r="J125" s="309" t="s">
        <v>279</v>
      </c>
      <c r="K125" s="479">
        <v>0</v>
      </c>
      <c r="L125" s="474">
        <v>0</v>
      </c>
      <c r="M125" s="474">
        <v>0</v>
      </c>
    </row>
    <row r="126" spans="1:13" ht="16.5" customHeight="1" hidden="1">
      <c r="A126" s="310"/>
      <c r="B126" s="316" t="s">
        <v>45</v>
      </c>
      <c r="C126" s="312" t="s">
        <v>241</v>
      </c>
      <c r="D126" s="311" t="s">
        <v>295</v>
      </c>
      <c r="E126" s="312" t="s">
        <v>300</v>
      </c>
      <c r="F126" s="311" t="s">
        <v>250</v>
      </c>
      <c r="G126" s="312" t="s">
        <v>439</v>
      </c>
      <c r="H126" s="311" t="s">
        <v>118</v>
      </c>
      <c r="I126" s="313" t="s">
        <v>244</v>
      </c>
      <c r="J126" s="305" t="s">
        <v>280</v>
      </c>
      <c r="K126" s="479">
        <f>K127</f>
        <v>0</v>
      </c>
      <c r="L126" s="479">
        <f>L127</f>
        <v>0</v>
      </c>
      <c r="M126" s="479">
        <f>M127</f>
        <v>0</v>
      </c>
    </row>
    <row r="127" spans="1:13" ht="30.75" hidden="1" thickBot="1">
      <c r="A127" s="310"/>
      <c r="B127" s="316" t="s">
        <v>45</v>
      </c>
      <c r="C127" s="312" t="s">
        <v>241</v>
      </c>
      <c r="D127" s="311" t="s">
        <v>295</v>
      </c>
      <c r="E127" s="312" t="s">
        <v>300</v>
      </c>
      <c r="F127" s="311" t="s">
        <v>250</v>
      </c>
      <c r="G127" s="312" t="s">
        <v>297</v>
      </c>
      <c r="H127" s="311" t="s">
        <v>118</v>
      </c>
      <c r="I127" s="313" t="s">
        <v>244</v>
      </c>
      <c r="J127" s="309" t="s">
        <v>281</v>
      </c>
      <c r="K127" s="474"/>
      <c r="L127" s="474"/>
      <c r="M127" s="474"/>
    </row>
    <row r="128" spans="1:13" ht="19.5" thickBot="1">
      <c r="A128" s="318"/>
      <c r="B128" s="319"/>
      <c r="C128" s="320"/>
      <c r="D128" s="321"/>
      <c r="E128" s="320"/>
      <c r="F128" s="322"/>
      <c r="G128" s="323"/>
      <c r="H128" s="319"/>
      <c r="I128" s="324"/>
      <c r="J128" s="325" t="s">
        <v>282</v>
      </c>
      <c r="K128" s="480">
        <f>K12+K94</f>
        <v>8001.072</v>
      </c>
      <c r="L128" s="480">
        <f>L12+L94</f>
        <v>8443.964999999998</v>
      </c>
      <c r="M128" s="480">
        <f>M12+M94</f>
        <v>8635.134999999998</v>
      </c>
    </row>
    <row r="129" spans="1:13" ht="12.75">
      <c r="A129" s="278"/>
      <c r="B129" s="278"/>
      <c r="C129" s="278"/>
      <c r="D129" s="278"/>
      <c r="E129" s="278"/>
      <c r="F129" s="278"/>
      <c r="G129" s="278"/>
      <c r="H129" s="278"/>
      <c r="I129" s="279"/>
      <c r="J129" s="279"/>
      <c r="K129" s="280"/>
      <c r="L129" s="281"/>
      <c r="M129" s="282"/>
    </row>
    <row r="130" spans="1:13" ht="12.75">
      <c r="A130" s="278"/>
      <c r="B130" s="278"/>
      <c r="C130" s="278"/>
      <c r="D130" s="278"/>
      <c r="E130" s="278"/>
      <c r="F130" s="278"/>
      <c r="G130" s="278"/>
      <c r="H130" s="278"/>
      <c r="I130" s="279"/>
      <c r="J130" s="278"/>
      <c r="K130" s="280"/>
      <c r="L130" s="283"/>
      <c r="M130" s="282"/>
    </row>
    <row r="131" spans="1:13" ht="12.75">
      <c r="A131" s="278"/>
      <c r="B131" s="278"/>
      <c r="C131" s="278"/>
      <c r="D131" s="278"/>
      <c r="E131" s="278"/>
      <c r="F131" s="278"/>
      <c r="G131" s="278"/>
      <c r="H131" s="278"/>
      <c r="I131" s="279"/>
      <c r="J131" s="278"/>
      <c r="K131" s="280"/>
      <c r="L131" s="283"/>
      <c r="M131" s="282"/>
    </row>
    <row r="132" spans="1:11" ht="12.75">
      <c r="A132" s="284"/>
      <c r="B132" s="284"/>
      <c r="C132" s="284"/>
      <c r="D132" s="284"/>
      <c r="E132" s="284"/>
      <c r="F132" s="284"/>
      <c r="G132" s="284"/>
      <c r="H132" s="284"/>
      <c r="I132" s="285"/>
      <c r="J132" s="284"/>
      <c r="K132" s="280"/>
    </row>
    <row r="133" spans="1:11" ht="12.75">
      <c r="A133" s="284"/>
      <c r="B133" s="284"/>
      <c r="C133" s="284"/>
      <c r="D133" s="284"/>
      <c r="E133" s="284"/>
      <c r="F133" s="284"/>
      <c r="G133" s="284"/>
      <c r="H133" s="284"/>
      <c r="I133" s="285"/>
      <c r="J133" s="284"/>
      <c r="K133" s="280"/>
    </row>
    <row r="134" spans="1:11" ht="12.75">
      <c r="A134" s="284"/>
      <c r="B134" s="284"/>
      <c r="C134" s="284"/>
      <c r="D134" s="284"/>
      <c r="E134" s="284"/>
      <c r="F134" s="284"/>
      <c r="G134" s="284"/>
      <c r="H134" s="284"/>
      <c r="I134" s="285"/>
      <c r="J134" s="284"/>
      <c r="K134" s="286"/>
    </row>
    <row r="135" spans="1:11" ht="12.75">
      <c r="A135" s="284"/>
      <c r="B135" s="284"/>
      <c r="C135" s="284"/>
      <c r="D135" s="284"/>
      <c r="E135" s="284"/>
      <c r="F135" s="284"/>
      <c r="G135" s="284"/>
      <c r="H135" s="284"/>
      <c r="I135" s="285"/>
      <c r="J135" s="284"/>
      <c r="K135" s="280"/>
    </row>
    <row r="136" spans="1:11" ht="12.75">
      <c r="A136" s="284"/>
      <c r="B136" s="284"/>
      <c r="C136" s="284"/>
      <c r="D136" s="284"/>
      <c r="E136" s="284"/>
      <c r="F136" s="284"/>
      <c r="G136" s="284"/>
      <c r="H136" s="284"/>
      <c r="I136" s="285"/>
      <c r="J136" s="284"/>
      <c r="K136" s="280"/>
    </row>
    <row r="137" spans="1:11" ht="12.75">
      <c r="A137" s="284"/>
      <c r="B137" s="284"/>
      <c r="C137" s="284"/>
      <c r="D137" s="284"/>
      <c r="E137" s="284"/>
      <c r="F137" s="284"/>
      <c r="G137" s="284"/>
      <c r="H137" s="284"/>
      <c r="I137" s="285"/>
      <c r="J137" s="284"/>
      <c r="K137" s="280"/>
    </row>
    <row r="138" spans="1:11" ht="12.75">
      <c r="A138" s="284"/>
      <c r="B138" s="284"/>
      <c r="C138" s="284"/>
      <c r="D138" s="284"/>
      <c r="E138" s="284"/>
      <c r="F138" s="284"/>
      <c r="G138" s="284"/>
      <c r="H138" s="284"/>
      <c r="I138" s="285"/>
      <c r="J138" s="284"/>
      <c r="K138" s="280"/>
    </row>
    <row r="139" spans="1:11" ht="12.75">
      <c r="A139" s="284"/>
      <c r="B139" s="284"/>
      <c r="C139" s="284"/>
      <c r="D139" s="284"/>
      <c r="E139" s="284"/>
      <c r="F139" s="284"/>
      <c r="G139" s="284"/>
      <c r="H139" s="284"/>
      <c r="I139" s="285"/>
      <c r="J139" s="284"/>
      <c r="K139" s="280"/>
    </row>
    <row r="140" spans="1:11" ht="12.75">
      <c r="A140" s="284"/>
      <c r="B140" s="284"/>
      <c r="C140" s="284"/>
      <c r="D140" s="284"/>
      <c r="E140" s="284"/>
      <c r="F140" s="284"/>
      <c r="G140" s="284"/>
      <c r="H140" s="284"/>
      <c r="I140" s="285"/>
      <c r="J140" s="284"/>
      <c r="K140" s="280"/>
    </row>
    <row r="141" spans="1:11" ht="12.75">
      <c r="A141" s="284"/>
      <c r="B141" s="284"/>
      <c r="C141" s="284"/>
      <c r="D141" s="284"/>
      <c r="E141" s="284"/>
      <c r="F141" s="284"/>
      <c r="G141" s="284"/>
      <c r="H141" s="284"/>
      <c r="I141" s="285"/>
      <c r="J141" s="284"/>
      <c r="K141" s="280"/>
    </row>
    <row r="142" spans="1:11" ht="12.75">
      <c r="A142" s="284"/>
      <c r="B142" s="284"/>
      <c r="C142" s="284"/>
      <c r="D142" s="284"/>
      <c r="E142" s="284"/>
      <c r="F142" s="284"/>
      <c r="G142" s="284"/>
      <c r="H142" s="284"/>
      <c r="I142" s="284"/>
      <c r="J142" s="284"/>
      <c r="K142" s="280"/>
    </row>
    <row r="143" spans="1:11" ht="12.75">
      <c r="A143" s="284"/>
      <c r="B143" s="284"/>
      <c r="C143" s="284"/>
      <c r="D143" s="284"/>
      <c r="E143" s="284"/>
      <c r="F143" s="284"/>
      <c r="G143" s="284"/>
      <c r="H143" s="284"/>
      <c r="I143" s="284"/>
      <c r="J143" s="284"/>
      <c r="K143" s="280"/>
    </row>
    <row r="144" spans="1:11" ht="12.75">
      <c r="A144" s="284"/>
      <c r="B144" s="284"/>
      <c r="C144" s="284"/>
      <c r="D144" s="284"/>
      <c r="E144" s="284"/>
      <c r="F144" s="284"/>
      <c r="G144" s="284"/>
      <c r="H144" s="284"/>
      <c r="I144" s="284"/>
      <c r="J144" s="284"/>
      <c r="K144" s="280"/>
    </row>
    <row r="145" spans="1:11" ht="12.75">
      <c r="A145" s="284"/>
      <c r="B145" s="284"/>
      <c r="C145" s="284"/>
      <c r="D145" s="284"/>
      <c r="E145" s="284"/>
      <c r="F145" s="284"/>
      <c r="G145" s="284"/>
      <c r="H145" s="284"/>
      <c r="I145" s="284"/>
      <c r="J145" s="284"/>
      <c r="K145" s="280"/>
    </row>
    <row r="146" spans="1:11" ht="12.75">
      <c r="A146" s="284"/>
      <c r="B146" s="284"/>
      <c r="C146" s="284"/>
      <c r="D146" s="284"/>
      <c r="E146" s="284"/>
      <c r="F146" s="284"/>
      <c r="G146" s="284"/>
      <c r="H146" s="284"/>
      <c r="I146" s="284"/>
      <c r="J146" s="284"/>
      <c r="K146" s="280"/>
    </row>
    <row r="147" spans="1:11" ht="12.75">
      <c r="A147" s="284"/>
      <c r="B147" s="284"/>
      <c r="C147" s="284"/>
      <c r="D147" s="284"/>
      <c r="E147" s="284"/>
      <c r="F147" s="284"/>
      <c r="G147" s="284"/>
      <c r="H147" s="284"/>
      <c r="I147" s="284"/>
      <c r="J147" s="284"/>
      <c r="K147" s="280"/>
    </row>
    <row r="148" spans="1:11" ht="12.75">
      <c r="A148" s="284"/>
      <c r="B148" s="284"/>
      <c r="C148" s="284"/>
      <c r="D148" s="284"/>
      <c r="E148" s="284"/>
      <c r="F148" s="284"/>
      <c r="G148" s="284"/>
      <c r="H148" s="284"/>
      <c r="I148" s="284"/>
      <c r="J148" s="284"/>
      <c r="K148" s="280"/>
    </row>
    <row r="149" spans="1:11" ht="12.75">
      <c r="A149" s="284"/>
      <c r="B149" s="284"/>
      <c r="C149" s="284"/>
      <c r="D149" s="284"/>
      <c r="E149" s="284"/>
      <c r="F149" s="284"/>
      <c r="G149" s="284"/>
      <c r="H149" s="284"/>
      <c r="I149" s="284"/>
      <c r="J149" s="284"/>
      <c r="K149" s="280"/>
    </row>
    <row r="150" spans="1:11" ht="12.75">
      <c r="A150" s="284"/>
      <c r="B150" s="284"/>
      <c r="C150" s="284"/>
      <c r="D150" s="284"/>
      <c r="E150" s="284"/>
      <c r="F150" s="284"/>
      <c r="G150" s="284"/>
      <c r="H150" s="284"/>
      <c r="I150" s="284"/>
      <c r="J150" s="284"/>
      <c r="K150" s="280"/>
    </row>
  </sheetData>
  <sheetProtection/>
  <mergeCells count="5">
    <mergeCell ref="A7:M7"/>
    <mergeCell ref="J9:J10"/>
    <mergeCell ref="K9:K10"/>
    <mergeCell ref="L9:L10"/>
    <mergeCell ref="M9:M10"/>
  </mergeCells>
  <printOptions/>
  <pageMargins left="0.7" right="0.7" top="0.75" bottom="0.75" header="0.3" footer="0.3"/>
  <pageSetup fitToHeight="1" fitToWidth="1" horizontalDpi="600" verticalDpi="600" orientation="portrait" paperSize="9" scale="35" r:id="rId1"/>
  <rowBreaks count="2" manualBreakCount="2">
    <brk id="93" max="255" man="1"/>
    <brk id="110" max="12" man="1"/>
  </rowBreaks>
  <colBreaks count="1" manualBreakCount="1">
    <brk id="9" max="127" man="1"/>
  </colBreaks>
</worksheet>
</file>

<file path=xl/worksheets/sheet5.xml><?xml version="1.0" encoding="utf-8"?>
<worksheet xmlns="http://schemas.openxmlformats.org/spreadsheetml/2006/main" xmlns:r="http://schemas.openxmlformats.org/officeDocument/2006/relationships">
  <dimension ref="A1:H62"/>
  <sheetViews>
    <sheetView view="pageBreakPreview" zoomScaleSheetLayoutView="100" zoomScalePageLayoutView="0" workbookViewId="0" topLeftCell="A1">
      <selection activeCell="K28" sqref="K28"/>
    </sheetView>
  </sheetViews>
  <sheetFormatPr defaultColWidth="9.140625" defaultRowHeight="15"/>
  <cols>
    <col min="2" max="2" width="65.7109375" style="0" customWidth="1"/>
    <col min="5" max="7" width="12.7109375" style="0" customWidth="1"/>
  </cols>
  <sheetData>
    <row r="1" spans="4:7" ht="15.75">
      <c r="D1" s="175"/>
      <c r="E1" s="175"/>
      <c r="F1" s="175"/>
      <c r="G1" s="228" t="s">
        <v>49</v>
      </c>
    </row>
    <row r="2" spans="4:7" ht="15.75">
      <c r="D2" s="175"/>
      <c r="E2" s="175"/>
      <c r="F2" s="175"/>
      <c r="G2" s="229" t="s">
        <v>514</v>
      </c>
    </row>
    <row r="3" spans="4:7" ht="15.75">
      <c r="D3" s="175"/>
      <c r="E3" s="175"/>
      <c r="F3" s="175"/>
      <c r="G3" s="96" t="s">
        <v>50</v>
      </c>
    </row>
    <row r="4" spans="4:7" ht="15.75">
      <c r="D4" s="175"/>
      <c r="E4" s="175"/>
      <c r="F4" s="175"/>
      <c r="G4" s="96" t="s">
        <v>531</v>
      </c>
    </row>
    <row r="5" spans="2:7" ht="15">
      <c r="B5" s="177"/>
      <c r="C5" s="178"/>
      <c r="D5" s="178"/>
      <c r="E5" s="178"/>
      <c r="F5" s="178"/>
      <c r="G5" s="178"/>
    </row>
    <row r="6" spans="1:7" ht="26.25" customHeight="1">
      <c r="A6" s="545" t="s">
        <v>51</v>
      </c>
      <c r="B6" s="545"/>
      <c r="C6" s="545"/>
      <c r="D6" s="545"/>
      <c r="E6" s="545"/>
      <c r="F6" s="545"/>
      <c r="G6" s="545"/>
    </row>
    <row r="7" spans="1:7" ht="15.75" customHeight="1">
      <c r="A7" s="179"/>
      <c r="B7" s="179"/>
      <c r="C7" s="179"/>
      <c r="D7" s="179"/>
      <c r="E7" s="179"/>
      <c r="F7" s="179"/>
      <c r="G7" s="179"/>
    </row>
    <row r="8" spans="2:7" ht="15">
      <c r="B8" s="54"/>
      <c r="C8" s="175"/>
      <c r="D8" s="175"/>
      <c r="E8" s="175"/>
      <c r="F8" s="175"/>
      <c r="G8" s="175" t="s">
        <v>365</v>
      </c>
    </row>
    <row r="9" spans="1:7" ht="15">
      <c r="A9" s="180" t="s">
        <v>292</v>
      </c>
      <c r="B9" s="181" t="s">
        <v>293</v>
      </c>
      <c r="C9" s="181" t="s">
        <v>52</v>
      </c>
      <c r="D9" s="181" t="s">
        <v>53</v>
      </c>
      <c r="E9" s="181" t="s">
        <v>423</v>
      </c>
      <c r="F9" s="181" t="s">
        <v>424</v>
      </c>
      <c r="G9" s="181" t="s">
        <v>425</v>
      </c>
    </row>
    <row r="10" spans="1:7" ht="15">
      <c r="A10" s="180"/>
      <c r="B10" s="181">
        <v>1</v>
      </c>
      <c r="C10" s="182">
        <v>2</v>
      </c>
      <c r="D10" s="182">
        <v>3</v>
      </c>
      <c r="E10" s="182">
        <v>4</v>
      </c>
      <c r="F10" s="182">
        <v>5</v>
      </c>
      <c r="G10" s="182">
        <v>6</v>
      </c>
    </row>
    <row r="11" spans="1:7" ht="15">
      <c r="A11" s="180">
        <v>1</v>
      </c>
      <c r="B11" s="183" t="s">
        <v>302</v>
      </c>
      <c r="C11" s="184" t="s">
        <v>294</v>
      </c>
      <c r="D11" s="184"/>
      <c r="E11" s="185">
        <f>E12+E13+E14+E16+E17+E18+E15</f>
        <v>5138.843000000001</v>
      </c>
      <c r="F11" s="185">
        <f>F12+F13+F14+F16+F17+F18+F15</f>
        <v>5500.8240000000005</v>
      </c>
      <c r="G11" s="185">
        <f>G12+G13+G14+G16+G17+G18+G15</f>
        <v>5474.505</v>
      </c>
    </row>
    <row r="12" spans="1:7" ht="25.5">
      <c r="A12" s="180">
        <v>2</v>
      </c>
      <c r="B12" s="186" t="s">
        <v>54</v>
      </c>
      <c r="C12" s="187" t="s">
        <v>294</v>
      </c>
      <c r="D12" s="187" t="s">
        <v>295</v>
      </c>
      <c r="E12" s="188">
        <v>620.428</v>
      </c>
      <c r="F12" s="188">
        <v>620.428</v>
      </c>
      <c r="G12" s="188">
        <v>620.428</v>
      </c>
    </row>
    <row r="13" spans="1:7" ht="41.25" customHeight="1" hidden="1">
      <c r="A13" s="180">
        <v>3</v>
      </c>
      <c r="B13" s="186" t="s">
        <v>55</v>
      </c>
      <c r="C13" s="189" t="s">
        <v>294</v>
      </c>
      <c r="D13" s="189" t="s">
        <v>301</v>
      </c>
      <c r="E13" s="190"/>
      <c r="F13" s="190"/>
      <c r="G13" s="190"/>
    </row>
    <row r="14" spans="1:7" ht="38.25">
      <c r="A14" s="180">
        <v>3</v>
      </c>
      <c r="B14" s="186" t="s">
        <v>56</v>
      </c>
      <c r="C14" s="189" t="s">
        <v>294</v>
      </c>
      <c r="D14" s="189" t="s">
        <v>300</v>
      </c>
      <c r="E14" s="190">
        <f>4496.274+13.871+1</f>
        <v>4511.145</v>
      </c>
      <c r="F14" s="190">
        <f>3758.311+1009.852+104.273+0.6</f>
        <v>4873.036000000001</v>
      </c>
      <c r="G14" s="190">
        <f>3758.311+1009.852+77.954+0.6</f>
        <v>4846.717000000001</v>
      </c>
    </row>
    <row r="15" spans="1:7" ht="15" hidden="1">
      <c r="A15" s="180">
        <v>5</v>
      </c>
      <c r="B15" s="191" t="s">
        <v>57</v>
      </c>
      <c r="C15" s="189" t="s">
        <v>294</v>
      </c>
      <c r="D15" s="189" t="s">
        <v>297</v>
      </c>
      <c r="E15" s="190"/>
      <c r="F15" s="190"/>
      <c r="G15" s="190">
        <v>0</v>
      </c>
    </row>
    <row r="16" spans="1:7" ht="25.5">
      <c r="A16" s="180">
        <v>4</v>
      </c>
      <c r="B16" s="186" t="s">
        <v>58</v>
      </c>
      <c r="C16" s="189" t="s">
        <v>294</v>
      </c>
      <c r="D16" s="189" t="s">
        <v>59</v>
      </c>
      <c r="E16" s="190"/>
      <c r="F16" s="190"/>
      <c r="G16" s="190"/>
    </row>
    <row r="17" spans="1:7" ht="15">
      <c r="A17" s="180">
        <v>5</v>
      </c>
      <c r="B17" s="186" t="s">
        <v>60</v>
      </c>
      <c r="C17" s="189" t="s">
        <v>294</v>
      </c>
      <c r="D17" s="189" t="s">
        <v>308</v>
      </c>
      <c r="E17" s="190">
        <v>5</v>
      </c>
      <c r="F17" s="190">
        <v>5</v>
      </c>
      <c r="G17" s="190">
        <v>5</v>
      </c>
    </row>
    <row r="18" spans="1:7" ht="15">
      <c r="A18" s="180">
        <v>6</v>
      </c>
      <c r="B18" s="186" t="s">
        <v>346</v>
      </c>
      <c r="C18" s="189" t="s">
        <v>294</v>
      </c>
      <c r="D18" s="189" t="s">
        <v>309</v>
      </c>
      <c r="E18" s="190">
        <v>2.27</v>
      </c>
      <c r="F18" s="190">
        <v>2.36</v>
      </c>
      <c r="G18" s="190">
        <v>2.36</v>
      </c>
    </row>
    <row r="19" spans="1:7" ht="15">
      <c r="A19" s="180">
        <v>7</v>
      </c>
      <c r="B19" s="183" t="s">
        <v>357</v>
      </c>
      <c r="C19" s="192" t="s">
        <v>295</v>
      </c>
      <c r="D19" s="193"/>
      <c r="E19" s="194">
        <f>E20</f>
        <v>80.1</v>
      </c>
      <c r="F19" s="194">
        <f>F20</f>
        <v>80.4</v>
      </c>
      <c r="G19" s="194">
        <f>G20</f>
        <v>80.4</v>
      </c>
    </row>
    <row r="20" spans="1:7" ht="15">
      <c r="A20" s="180">
        <v>8</v>
      </c>
      <c r="B20" s="186" t="s">
        <v>358</v>
      </c>
      <c r="C20" s="189" t="s">
        <v>295</v>
      </c>
      <c r="D20" s="189" t="s">
        <v>301</v>
      </c>
      <c r="E20" s="190">
        <v>80.1</v>
      </c>
      <c r="F20" s="190">
        <v>80.4</v>
      </c>
      <c r="G20" s="190">
        <v>80.4</v>
      </c>
    </row>
    <row r="21" spans="1:7" ht="15">
      <c r="A21" s="180">
        <v>9</v>
      </c>
      <c r="B21" s="195" t="s">
        <v>310</v>
      </c>
      <c r="C21" s="196" t="s">
        <v>301</v>
      </c>
      <c r="D21" s="197"/>
      <c r="E21" s="198">
        <f>E22</f>
        <v>3.256</v>
      </c>
      <c r="F21" s="198">
        <f>F22</f>
        <v>3.256</v>
      </c>
      <c r="G21" s="198">
        <f>G22</f>
        <v>3.256</v>
      </c>
    </row>
    <row r="22" spans="1:7" ht="25.5">
      <c r="A22" s="199">
        <v>10</v>
      </c>
      <c r="B22" s="200" t="s">
        <v>61</v>
      </c>
      <c r="C22" s="187" t="s">
        <v>301</v>
      </c>
      <c r="D22" s="187" t="s">
        <v>296</v>
      </c>
      <c r="E22" s="201">
        <v>3.256</v>
      </c>
      <c r="F22" s="201">
        <v>3.256</v>
      </c>
      <c r="G22" s="201">
        <v>3.256</v>
      </c>
    </row>
    <row r="23" spans="1:7" ht="15">
      <c r="A23" s="180">
        <v>11</v>
      </c>
      <c r="B23" s="183" t="s">
        <v>412</v>
      </c>
      <c r="C23" s="192" t="s">
        <v>300</v>
      </c>
      <c r="D23" s="193"/>
      <c r="E23" s="194">
        <f>E24+E25+E26</f>
        <v>105.576</v>
      </c>
      <c r="F23" s="194">
        <f>F24+F25+F26</f>
        <v>128.976</v>
      </c>
      <c r="G23" s="194">
        <f>G24+G25+G26</f>
        <v>127.876</v>
      </c>
    </row>
    <row r="24" spans="1:7" ht="15">
      <c r="A24" s="180">
        <v>12</v>
      </c>
      <c r="B24" s="186" t="s">
        <v>62</v>
      </c>
      <c r="C24" s="189" t="s">
        <v>300</v>
      </c>
      <c r="D24" s="189" t="s">
        <v>297</v>
      </c>
      <c r="E24" s="190"/>
      <c r="F24" s="190"/>
      <c r="G24" s="190"/>
    </row>
    <row r="25" spans="1:7" ht="15">
      <c r="A25" s="199">
        <v>13</v>
      </c>
      <c r="B25" s="186" t="s">
        <v>63</v>
      </c>
      <c r="C25" s="189" t="s">
        <v>300</v>
      </c>
      <c r="D25" s="189" t="s">
        <v>299</v>
      </c>
      <c r="E25" s="190"/>
      <c r="F25" s="190"/>
      <c r="G25" s="190"/>
    </row>
    <row r="26" spans="1:7" s="205" customFormat="1" ht="15">
      <c r="A26" s="180">
        <v>14</v>
      </c>
      <c r="B26" s="202" t="s">
        <v>353</v>
      </c>
      <c r="C26" s="203" t="s">
        <v>300</v>
      </c>
      <c r="D26" s="203" t="s">
        <v>298</v>
      </c>
      <c r="E26" s="204">
        <v>105.576</v>
      </c>
      <c r="F26" s="204">
        <v>128.976</v>
      </c>
      <c r="G26" s="204">
        <v>127.876</v>
      </c>
    </row>
    <row r="27" spans="1:7" ht="15">
      <c r="A27" s="180">
        <v>15</v>
      </c>
      <c r="B27" s="183" t="s">
        <v>307</v>
      </c>
      <c r="C27" s="184" t="s">
        <v>297</v>
      </c>
      <c r="D27" s="184"/>
      <c r="E27" s="185">
        <f>E28+E29+E30</f>
        <v>238.87300000000002</v>
      </c>
      <c r="F27" s="185">
        <f>F28+F29+F30</f>
        <v>238.87300000000002</v>
      </c>
      <c r="G27" s="185">
        <f>G28+G29+G30</f>
        <v>238.87300000000002</v>
      </c>
    </row>
    <row r="28" spans="1:7" ht="15">
      <c r="A28" s="180">
        <v>16</v>
      </c>
      <c r="B28" s="186" t="s">
        <v>64</v>
      </c>
      <c r="C28" s="189" t="s">
        <v>297</v>
      </c>
      <c r="D28" s="189" t="s">
        <v>295</v>
      </c>
      <c r="E28" s="190"/>
      <c r="F28" s="190"/>
      <c r="G28" s="190"/>
    </row>
    <row r="29" spans="1:7" ht="15">
      <c r="A29" s="180">
        <v>17</v>
      </c>
      <c r="B29" s="61" t="s">
        <v>311</v>
      </c>
      <c r="C29" s="189" t="s">
        <v>297</v>
      </c>
      <c r="D29" s="189" t="s">
        <v>301</v>
      </c>
      <c r="E29" s="190">
        <f>187.252+50.621</f>
        <v>237.87300000000002</v>
      </c>
      <c r="F29" s="190">
        <f>187.252+50.621</f>
        <v>237.87300000000002</v>
      </c>
      <c r="G29" s="190">
        <f>187.252+50.621</f>
        <v>237.87300000000002</v>
      </c>
    </row>
    <row r="30" spans="1:7" ht="15">
      <c r="A30" s="180">
        <v>18</v>
      </c>
      <c r="B30" s="206" t="s">
        <v>65</v>
      </c>
      <c r="C30" s="189" t="s">
        <v>297</v>
      </c>
      <c r="D30" s="189" t="s">
        <v>297</v>
      </c>
      <c r="E30" s="190">
        <v>1</v>
      </c>
      <c r="F30" s="190">
        <v>1</v>
      </c>
      <c r="G30" s="190">
        <v>1</v>
      </c>
    </row>
    <row r="31" spans="1:7" ht="15">
      <c r="A31" s="180">
        <v>19</v>
      </c>
      <c r="B31" s="183" t="s">
        <v>66</v>
      </c>
      <c r="C31" s="184" t="s">
        <v>67</v>
      </c>
      <c r="D31" s="184"/>
      <c r="E31" s="185">
        <f>E32+E33+E34+E35</f>
        <v>0</v>
      </c>
      <c r="F31" s="185">
        <f>F32+F33+F34+F35</f>
        <v>0</v>
      </c>
      <c r="G31" s="185">
        <f>G32+G33+G34+G35</f>
        <v>0</v>
      </c>
    </row>
    <row r="32" spans="1:7" ht="15">
      <c r="A32" s="180">
        <v>20</v>
      </c>
      <c r="B32" s="207" t="s">
        <v>68</v>
      </c>
      <c r="C32" s="189" t="s">
        <v>67</v>
      </c>
      <c r="D32" s="208" t="s">
        <v>294</v>
      </c>
      <c r="E32" s="209"/>
      <c r="F32" s="209"/>
      <c r="G32" s="209"/>
    </row>
    <row r="33" spans="1:7" ht="15" hidden="1">
      <c r="A33" s="180">
        <v>23</v>
      </c>
      <c r="B33" s="186" t="s">
        <v>69</v>
      </c>
      <c r="C33" s="189" t="s">
        <v>67</v>
      </c>
      <c r="D33" s="189" t="s">
        <v>295</v>
      </c>
      <c r="E33" s="190"/>
      <c r="F33" s="190"/>
      <c r="G33" s="190"/>
    </row>
    <row r="34" spans="1:7" ht="15" hidden="1">
      <c r="A34" s="180">
        <v>24</v>
      </c>
      <c r="B34" s="210" t="s">
        <v>70</v>
      </c>
      <c r="C34" s="189" t="s">
        <v>67</v>
      </c>
      <c r="D34" s="189" t="s">
        <v>67</v>
      </c>
      <c r="E34" s="190"/>
      <c r="F34" s="190"/>
      <c r="G34" s="190"/>
    </row>
    <row r="35" spans="1:7" s="212" customFormat="1" ht="12.75">
      <c r="A35" s="180">
        <v>21</v>
      </c>
      <c r="B35" s="207" t="s">
        <v>71</v>
      </c>
      <c r="C35" s="189" t="s">
        <v>67</v>
      </c>
      <c r="D35" s="208" t="s">
        <v>298</v>
      </c>
      <c r="E35" s="211"/>
      <c r="F35" s="211"/>
      <c r="G35" s="211"/>
    </row>
    <row r="36" spans="1:7" ht="15">
      <c r="A36" s="180">
        <v>22</v>
      </c>
      <c r="B36" s="183" t="s">
        <v>72</v>
      </c>
      <c r="C36" s="184" t="s">
        <v>299</v>
      </c>
      <c r="D36" s="184"/>
      <c r="E36" s="185">
        <f>E37+E38</f>
        <v>2268.424</v>
      </c>
      <c r="F36" s="185">
        <f>F37+F38</f>
        <v>2116.6059999999998</v>
      </c>
      <c r="G36" s="185">
        <f>G37+G38</f>
        <v>2116.6059999999998</v>
      </c>
    </row>
    <row r="37" spans="1:7" ht="15">
      <c r="A37" s="180">
        <v>23</v>
      </c>
      <c r="B37" s="186" t="s">
        <v>306</v>
      </c>
      <c r="C37" s="189" t="s">
        <v>299</v>
      </c>
      <c r="D37" s="189" t="s">
        <v>294</v>
      </c>
      <c r="E37" s="190">
        <f>1810.294+458.13</f>
        <v>2268.424</v>
      </c>
      <c r="F37" s="190">
        <f>377.721+1738.885</f>
        <v>2116.6059999999998</v>
      </c>
      <c r="G37" s="190">
        <f>377.721+1738.885</f>
        <v>2116.6059999999998</v>
      </c>
    </row>
    <row r="38" spans="1:7" ht="25.5">
      <c r="A38" s="180">
        <v>24</v>
      </c>
      <c r="B38" s="186" t="s">
        <v>73</v>
      </c>
      <c r="C38" s="189" t="s">
        <v>299</v>
      </c>
      <c r="D38" s="189" t="s">
        <v>300</v>
      </c>
      <c r="E38" s="190"/>
      <c r="F38" s="190"/>
      <c r="G38" s="190"/>
    </row>
    <row r="39" spans="1:7" ht="15" hidden="1">
      <c r="A39" s="180">
        <v>29</v>
      </c>
      <c r="B39" s="213" t="s">
        <v>74</v>
      </c>
      <c r="C39" s="192" t="s">
        <v>298</v>
      </c>
      <c r="D39" s="192"/>
      <c r="E39" s="194">
        <f>E40</f>
        <v>0</v>
      </c>
      <c r="F39" s="194">
        <f>F40</f>
        <v>0</v>
      </c>
      <c r="G39" s="194">
        <f>G40</f>
        <v>0</v>
      </c>
    </row>
    <row r="40" spans="1:7" s="214" customFormat="1" ht="12.75" hidden="1">
      <c r="A40" s="180">
        <v>30</v>
      </c>
      <c r="B40" s="186" t="s">
        <v>75</v>
      </c>
      <c r="C40" s="189" t="s">
        <v>298</v>
      </c>
      <c r="D40" s="189" t="s">
        <v>298</v>
      </c>
      <c r="E40" s="190"/>
      <c r="F40" s="190"/>
      <c r="G40" s="190"/>
    </row>
    <row r="41" spans="1:7" ht="15" hidden="1">
      <c r="A41" s="180">
        <v>31</v>
      </c>
      <c r="B41" s="183" t="s">
        <v>76</v>
      </c>
      <c r="C41" s="184">
        <v>10</v>
      </c>
      <c r="D41" s="193"/>
      <c r="E41" s="194">
        <f>E42+E43+E44+E45+E46</f>
        <v>0</v>
      </c>
      <c r="F41" s="194">
        <f>F42+F43+F44+F45+F46</f>
        <v>0</v>
      </c>
      <c r="G41" s="194">
        <f>G42+G43+G44+G45+G46</f>
        <v>0</v>
      </c>
    </row>
    <row r="42" spans="1:7" ht="15" hidden="1">
      <c r="A42" s="180">
        <v>32</v>
      </c>
      <c r="B42" s="210" t="s">
        <v>77</v>
      </c>
      <c r="C42" s="189">
        <v>10</v>
      </c>
      <c r="D42" s="189" t="s">
        <v>294</v>
      </c>
      <c r="E42" s="190"/>
      <c r="F42" s="190"/>
      <c r="G42" s="190"/>
    </row>
    <row r="43" spans="1:7" ht="15" hidden="1">
      <c r="A43" s="180">
        <v>33</v>
      </c>
      <c r="B43" s="210" t="s">
        <v>78</v>
      </c>
      <c r="C43" s="189">
        <v>10</v>
      </c>
      <c r="D43" s="189" t="s">
        <v>295</v>
      </c>
      <c r="E43" s="190"/>
      <c r="F43" s="190"/>
      <c r="G43" s="190"/>
    </row>
    <row r="44" spans="1:7" ht="15" hidden="1">
      <c r="A44" s="180">
        <v>34</v>
      </c>
      <c r="B44" s="210" t="s">
        <v>79</v>
      </c>
      <c r="C44" s="189">
        <v>10</v>
      </c>
      <c r="D44" s="189" t="s">
        <v>301</v>
      </c>
      <c r="E44" s="190"/>
      <c r="F44" s="190"/>
      <c r="G44" s="190"/>
    </row>
    <row r="45" spans="1:7" ht="15" hidden="1">
      <c r="A45" s="180">
        <v>35</v>
      </c>
      <c r="B45" s="215" t="s">
        <v>80</v>
      </c>
      <c r="C45" s="208" t="s">
        <v>296</v>
      </c>
      <c r="D45" s="189" t="s">
        <v>300</v>
      </c>
      <c r="E45" s="209"/>
      <c r="F45" s="209"/>
      <c r="G45" s="209"/>
    </row>
    <row r="46" spans="1:8" ht="15" hidden="1">
      <c r="A46" s="180">
        <v>36</v>
      </c>
      <c r="B46" s="210" t="s">
        <v>81</v>
      </c>
      <c r="C46" s="189">
        <v>10</v>
      </c>
      <c r="D46" s="189" t="s">
        <v>59</v>
      </c>
      <c r="E46" s="190"/>
      <c r="F46" s="190"/>
      <c r="G46" s="190"/>
      <c r="H46" s="216"/>
    </row>
    <row r="47" spans="1:7" ht="15">
      <c r="A47" s="180">
        <v>25</v>
      </c>
      <c r="B47" s="183" t="s">
        <v>360</v>
      </c>
      <c r="C47" s="184" t="s">
        <v>308</v>
      </c>
      <c r="D47" s="184"/>
      <c r="E47" s="185">
        <f>E48+E49</f>
        <v>166</v>
      </c>
      <c r="F47" s="185">
        <f>F48+F49</f>
        <v>166</v>
      </c>
      <c r="G47" s="185">
        <f>G48+G49</f>
        <v>166</v>
      </c>
    </row>
    <row r="48" spans="1:7" ht="15">
      <c r="A48" s="180">
        <v>26</v>
      </c>
      <c r="B48" s="186" t="s">
        <v>82</v>
      </c>
      <c r="C48" s="189" t="s">
        <v>308</v>
      </c>
      <c r="D48" s="189" t="s">
        <v>294</v>
      </c>
      <c r="E48" s="190"/>
      <c r="F48" s="190"/>
      <c r="G48" s="190"/>
    </row>
    <row r="49" spans="1:7" ht="15">
      <c r="A49" s="180">
        <v>27</v>
      </c>
      <c r="B49" s="217" t="s">
        <v>361</v>
      </c>
      <c r="C49" s="187" t="s">
        <v>308</v>
      </c>
      <c r="D49" s="187" t="s">
        <v>295</v>
      </c>
      <c r="E49" s="190">
        <v>166</v>
      </c>
      <c r="F49" s="190">
        <v>166</v>
      </c>
      <c r="G49" s="190">
        <v>166</v>
      </c>
    </row>
    <row r="50" spans="1:7" ht="15">
      <c r="A50" s="180">
        <v>28</v>
      </c>
      <c r="B50" s="183" t="s">
        <v>83</v>
      </c>
      <c r="C50" s="184" t="s">
        <v>309</v>
      </c>
      <c r="D50" s="184"/>
      <c r="E50" s="185">
        <f>E51</f>
        <v>0</v>
      </c>
      <c r="F50" s="185">
        <f>F51</f>
        <v>0</v>
      </c>
      <c r="G50" s="185">
        <f>G51</f>
        <v>0</v>
      </c>
    </row>
    <row r="51" spans="1:7" ht="15">
      <c r="A51" s="180">
        <v>29</v>
      </c>
      <c r="B51" s="186" t="s">
        <v>84</v>
      </c>
      <c r="C51" s="189" t="s">
        <v>309</v>
      </c>
      <c r="D51" s="189" t="s">
        <v>294</v>
      </c>
      <c r="E51" s="190">
        <v>0</v>
      </c>
      <c r="F51" s="190">
        <v>0</v>
      </c>
      <c r="G51" s="190">
        <v>0</v>
      </c>
    </row>
    <row r="52" spans="1:7" s="218" customFormat="1" ht="25.5">
      <c r="A52" s="180">
        <v>30</v>
      </c>
      <c r="B52" s="183" t="s">
        <v>85</v>
      </c>
      <c r="C52" s="184" t="s">
        <v>86</v>
      </c>
      <c r="D52" s="184"/>
      <c r="E52" s="185">
        <f>E53+E54</f>
        <v>0</v>
      </c>
      <c r="F52" s="185">
        <f>F53+F54</f>
        <v>0</v>
      </c>
      <c r="G52" s="185">
        <f>G53+G54</f>
        <v>0</v>
      </c>
    </row>
    <row r="53" spans="1:7" s="218" customFormat="1" ht="25.5">
      <c r="A53" s="199">
        <v>31</v>
      </c>
      <c r="B53" s="186" t="s">
        <v>87</v>
      </c>
      <c r="C53" s="189" t="s">
        <v>86</v>
      </c>
      <c r="D53" s="189" t="s">
        <v>294</v>
      </c>
      <c r="E53" s="190"/>
      <c r="F53" s="190"/>
      <c r="G53" s="190"/>
    </row>
    <row r="54" spans="1:7" s="205" customFormat="1" ht="15">
      <c r="A54" s="199">
        <v>32</v>
      </c>
      <c r="B54" s="202" t="s">
        <v>88</v>
      </c>
      <c r="C54" s="203" t="s">
        <v>86</v>
      </c>
      <c r="D54" s="203" t="s">
        <v>295</v>
      </c>
      <c r="E54" s="190"/>
      <c r="F54" s="190"/>
      <c r="G54" s="190"/>
    </row>
    <row r="55" spans="1:7" s="205" customFormat="1" ht="15">
      <c r="A55" s="199">
        <v>33</v>
      </c>
      <c r="B55" s="219" t="s">
        <v>429</v>
      </c>
      <c r="C55" s="203"/>
      <c r="D55" s="203"/>
      <c r="E55" s="204"/>
      <c r="F55" s="220">
        <v>209.03</v>
      </c>
      <c r="G55" s="220">
        <v>427.619</v>
      </c>
    </row>
    <row r="56" spans="1:7" s="224" customFormat="1" ht="13.5" thickBot="1">
      <c r="A56" s="546" t="s">
        <v>89</v>
      </c>
      <c r="B56" s="547"/>
      <c r="C56" s="547"/>
      <c r="D56" s="547"/>
      <c r="E56" s="221">
        <f>E11+E19+E21+E23+E27+E31+E36+E39+E41+E47+E50+E52</f>
        <v>8001.072000000001</v>
      </c>
      <c r="F56" s="222">
        <f>F11+F19+F21+F23+F27+F31+F36+F39+F41+F47+F50+F52+F55</f>
        <v>8443.965</v>
      </c>
      <c r="G56" s="223">
        <f>G11+G19+G21+G23+G27+G31+G36+G39+G41+G47+G50+G52+G55</f>
        <v>8635.135</v>
      </c>
    </row>
    <row r="59" spans="5:7" ht="15">
      <c r="E59" s="225"/>
      <c r="F59" s="175"/>
      <c r="G59" s="175"/>
    </row>
    <row r="61" spans="5:7" ht="15">
      <c r="E61" s="226"/>
      <c r="F61" s="226"/>
      <c r="G61" s="226"/>
    </row>
    <row r="62" spans="5:7" ht="15">
      <c r="E62" s="227"/>
      <c r="F62" s="227"/>
      <c r="G62" s="227"/>
    </row>
  </sheetData>
  <sheetProtection/>
  <mergeCells count="2">
    <mergeCell ref="A6:G6"/>
    <mergeCell ref="A56:D56"/>
  </mergeCells>
  <printOptions/>
  <pageMargins left="0.11811023622047245" right="0.11811023622047245" top="0.35433070866141736" bottom="0.15748031496062992" header="0.31496062992125984" footer="0.31496062992125984"/>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tabColor rgb="FFFF0000"/>
  </sheetPr>
  <dimension ref="A1:K115"/>
  <sheetViews>
    <sheetView view="pageBreakPreview" zoomScale="75" zoomScaleSheetLayoutView="75" workbookViewId="0" topLeftCell="A1">
      <selection activeCell="H5" sqref="H5:J5"/>
    </sheetView>
  </sheetViews>
  <sheetFormatPr defaultColWidth="9.140625" defaultRowHeight="33" customHeight="1"/>
  <cols>
    <col min="1" max="1" width="9.140625" style="9" customWidth="1"/>
    <col min="2" max="2" width="44.57421875" style="9" customWidth="1"/>
    <col min="3" max="3" width="5.57421875" style="9" customWidth="1"/>
    <col min="4" max="4" width="4.57421875" style="9" customWidth="1"/>
    <col min="5" max="5" width="4.421875" style="9" customWidth="1"/>
    <col min="6" max="6" width="12.140625" style="9" customWidth="1"/>
    <col min="7" max="7" width="8.00390625" style="9" customWidth="1"/>
    <col min="8" max="8" width="12.57421875" style="9" customWidth="1"/>
    <col min="9" max="9" width="11.8515625" style="9" customWidth="1"/>
    <col min="10" max="10" width="13.00390625" style="9" customWidth="1"/>
    <col min="11" max="16384" width="9.140625" style="9" customWidth="1"/>
  </cols>
  <sheetData>
    <row r="1" spans="4:10" s="48" customFormat="1" ht="33" customHeight="1">
      <c r="D1" s="49"/>
      <c r="E1" s="549" t="s">
        <v>313</v>
      </c>
      <c r="F1" s="549"/>
      <c r="G1" s="549"/>
      <c r="H1" s="549"/>
      <c r="I1" s="549"/>
      <c r="J1" s="549"/>
    </row>
    <row r="2" spans="4:10" s="48" customFormat="1" ht="19.5" customHeight="1">
      <c r="D2" s="549" t="s">
        <v>512</v>
      </c>
      <c r="E2" s="549"/>
      <c r="F2" s="549"/>
      <c r="G2" s="549"/>
      <c r="H2" s="549"/>
      <c r="I2" s="549"/>
      <c r="J2" s="549"/>
    </row>
    <row r="3" spans="2:10" s="48" customFormat="1" ht="18.75" customHeight="1">
      <c r="B3" s="549" t="s">
        <v>516</v>
      </c>
      <c r="C3" s="549"/>
      <c r="D3" s="549"/>
      <c r="E3" s="549"/>
      <c r="F3" s="549"/>
      <c r="G3" s="549"/>
      <c r="H3" s="549"/>
      <c r="I3" s="549"/>
      <c r="J3" s="549"/>
    </row>
    <row r="4" spans="2:10" s="48" customFormat="1" ht="18.75" customHeight="1">
      <c r="B4" s="49"/>
      <c r="C4" s="49"/>
      <c r="D4" s="49"/>
      <c r="E4" s="49"/>
      <c r="F4" s="552" t="s">
        <v>515</v>
      </c>
      <c r="G4" s="552"/>
      <c r="H4" s="552"/>
      <c r="I4" s="552"/>
      <c r="J4" s="552"/>
    </row>
    <row r="5" spans="4:10" ht="20.25" customHeight="1">
      <c r="D5" s="10"/>
      <c r="E5" s="10"/>
      <c r="G5" s="10"/>
      <c r="H5" s="551" t="s">
        <v>532</v>
      </c>
      <c r="I5" s="551"/>
      <c r="J5" s="551"/>
    </row>
    <row r="6" spans="4:8" ht="12.75" customHeight="1">
      <c r="D6" s="10"/>
      <c r="E6" s="10"/>
      <c r="F6" s="47"/>
      <c r="G6" s="10"/>
      <c r="H6" s="10"/>
    </row>
    <row r="7" spans="2:10" ht="42" customHeight="1">
      <c r="B7" s="550" t="s">
        <v>421</v>
      </c>
      <c r="C7" s="550"/>
      <c r="D7" s="550"/>
      <c r="E7" s="550"/>
      <c r="F7" s="550"/>
      <c r="G7" s="550"/>
      <c r="H7" s="550"/>
      <c r="I7" s="550"/>
      <c r="J7" s="550"/>
    </row>
    <row r="8" ht="22.5" customHeight="1" thickBot="1">
      <c r="J8" s="96" t="s">
        <v>365</v>
      </c>
    </row>
    <row r="9" spans="1:10" ht="67.5" customHeight="1">
      <c r="A9" s="120" t="s">
        <v>292</v>
      </c>
      <c r="B9" s="90" t="s">
        <v>293</v>
      </c>
      <c r="C9" s="88" t="s">
        <v>328</v>
      </c>
      <c r="D9" s="87" t="s">
        <v>329</v>
      </c>
      <c r="E9" s="87" t="s">
        <v>330</v>
      </c>
      <c r="F9" s="87" t="s">
        <v>331</v>
      </c>
      <c r="G9" s="87" t="s">
        <v>332</v>
      </c>
      <c r="H9" s="95" t="s">
        <v>423</v>
      </c>
      <c r="I9" s="95" t="s">
        <v>424</v>
      </c>
      <c r="J9" s="95" t="s">
        <v>425</v>
      </c>
    </row>
    <row r="10" spans="1:10" s="50" customFormat="1" ht="21.75" customHeight="1">
      <c r="A10" s="11">
        <v>1</v>
      </c>
      <c r="B10" s="11">
        <v>2</v>
      </c>
      <c r="C10" s="11">
        <v>3</v>
      </c>
      <c r="D10" s="11">
        <v>4</v>
      </c>
      <c r="E10" s="11">
        <v>5</v>
      </c>
      <c r="F10" s="11">
        <v>6</v>
      </c>
      <c r="G10" s="11">
        <v>7</v>
      </c>
      <c r="H10" s="11">
        <v>8</v>
      </c>
      <c r="I10" s="11">
        <v>9</v>
      </c>
      <c r="J10" s="11">
        <v>10</v>
      </c>
    </row>
    <row r="11" spans="1:10" s="91" customFormat="1" ht="24.75" customHeight="1">
      <c r="A11" s="123">
        <v>1</v>
      </c>
      <c r="B11" s="13" t="s">
        <v>379</v>
      </c>
      <c r="C11" s="13">
        <v>807</v>
      </c>
      <c r="D11" s="13"/>
      <c r="E11" s="13"/>
      <c r="F11" s="13"/>
      <c r="G11" s="13"/>
      <c r="H11" s="15">
        <f>H12+H50+H59+H69+H79+H92+H103+H109</f>
        <v>8001.072000000001</v>
      </c>
      <c r="I11" s="15">
        <f>I12+I50+I59+I69+I79+I92+I103+I109</f>
        <v>8443.964999999998</v>
      </c>
      <c r="J11" s="15">
        <f>J12+J50+J59+J69+J79+J92+J103+J109</f>
        <v>8635.135</v>
      </c>
    </row>
    <row r="12" spans="1:10" ht="15" customHeight="1">
      <c r="A12" s="123">
        <v>2</v>
      </c>
      <c r="B12" s="13" t="s">
        <v>302</v>
      </c>
      <c r="C12" s="12">
        <v>807</v>
      </c>
      <c r="D12" s="14" t="s">
        <v>294</v>
      </c>
      <c r="E12" s="14"/>
      <c r="F12" s="14"/>
      <c r="G12" s="14"/>
      <c r="H12" s="15">
        <f>H13+H19+H38+H44</f>
        <v>5138.843000000001</v>
      </c>
      <c r="I12" s="15">
        <f>I13+I19+I38+I44</f>
        <v>5500.824</v>
      </c>
      <c r="J12" s="15">
        <f>J13+J19+J38+J44</f>
        <v>5474.505</v>
      </c>
    </row>
    <row r="13" spans="1:11" ht="50.25" customHeight="1">
      <c r="A13" s="123">
        <v>3</v>
      </c>
      <c r="B13" s="12" t="s">
        <v>333</v>
      </c>
      <c r="C13" s="12">
        <v>807</v>
      </c>
      <c r="D13" s="16" t="s">
        <v>294</v>
      </c>
      <c r="E13" s="16" t="s">
        <v>295</v>
      </c>
      <c r="F13" s="16"/>
      <c r="G13" s="16"/>
      <c r="H13" s="17">
        <f>H18</f>
        <v>620.428</v>
      </c>
      <c r="I13" s="17">
        <f>I18</f>
        <v>620.428</v>
      </c>
      <c r="J13" s="17">
        <f>J18</f>
        <v>620.428</v>
      </c>
      <c r="K13" s="18"/>
    </row>
    <row r="14" spans="1:11" ht="18" customHeight="1">
      <c r="A14" s="123">
        <v>4</v>
      </c>
      <c r="B14" s="12" t="s">
        <v>323</v>
      </c>
      <c r="C14" s="12">
        <v>807</v>
      </c>
      <c r="D14" s="16" t="s">
        <v>294</v>
      </c>
      <c r="E14" s="16" t="s">
        <v>295</v>
      </c>
      <c r="F14" s="16" t="s">
        <v>363</v>
      </c>
      <c r="G14" s="16"/>
      <c r="H14" s="17">
        <f>H15</f>
        <v>620.428</v>
      </c>
      <c r="I14" s="17">
        <f>I18</f>
        <v>620.428</v>
      </c>
      <c r="J14" s="17">
        <f>J18</f>
        <v>620.428</v>
      </c>
      <c r="K14" s="18"/>
    </row>
    <row r="15" spans="1:11" ht="33" customHeight="1">
      <c r="A15" s="123">
        <v>5</v>
      </c>
      <c r="B15" s="12" t="s">
        <v>334</v>
      </c>
      <c r="C15" s="12">
        <v>807</v>
      </c>
      <c r="D15" s="16" t="s">
        <v>294</v>
      </c>
      <c r="E15" s="16" t="s">
        <v>295</v>
      </c>
      <c r="F15" s="16" t="s">
        <v>364</v>
      </c>
      <c r="G15" s="16"/>
      <c r="H15" s="17">
        <f>H16</f>
        <v>620.428</v>
      </c>
      <c r="I15" s="17">
        <f>I14</f>
        <v>620.428</v>
      </c>
      <c r="J15" s="17">
        <f>J14</f>
        <v>620.428</v>
      </c>
      <c r="K15" s="18"/>
    </row>
    <row r="16" spans="1:11" ht="23.25" customHeight="1">
      <c r="A16" s="123">
        <v>6</v>
      </c>
      <c r="B16" s="12" t="s">
        <v>303</v>
      </c>
      <c r="C16" s="12">
        <v>807</v>
      </c>
      <c r="D16" s="16" t="s">
        <v>294</v>
      </c>
      <c r="E16" s="16" t="s">
        <v>295</v>
      </c>
      <c r="F16" s="16" t="s">
        <v>508</v>
      </c>
      <c r="G16" s="16"/>
      <c r="H16" s="17">
        <f>H18</f>
        <v>620.428</v>
      </c>
      <c r="I16" s="17">
        <f>I18</f>
        <v>620.428</v>
      </c>
      <c r="J16" s="17">
        <f>J18</f>
        <v>620.428</v>
      </c>
      <c r="K16" s="18"/>
    </row>
    <row r="17" spans="1:11" ht="33" customHeight="1">
      <c r="A17" s="123">
        <v>7</v>
      </c>
      <c r="B17" s="12" t="s">
        <v>339</v>
      </c>
      <c r="C17" s="12">
        <v>807</v>
      </c>
      <c r="D17" s="16" t="s">
        <v>294</v>
      </c>
      <c r="E17" s="16" t="s">
        <v>295</v>
      </c>
      <c r="F17" s="16" t="s">
        <v>508</v>
      </c>
      <c r="G17" s="19" t="s">
        <v>324</v>
      </c>
      <c r="H17" s="17">
        <f>H16</f>
        <v>620.428</v>
      </c>
      <c r="I17" s="17">
        <f>I16</f>
        <v>620.428</v>
      </c>
      <c r="J17" s="17">
        <f>J16</f>
        <v>620.428</v>
      </c>
      <c r="K17" s="18"/>
    </row>
    <row r="18" spans="1:11" ht="33" customHeight="1">
      <c r="A18" s="123">
        <v>8</v>
      </c>
      <c r="B18" s="12" t="s">
        <v>335</v>
      </c>
      <c r="C18" s="12">
        <v>807</v>
      </c>
      <c r="D18" s="16" t="s">
        <v>294</v>
      </c>
      <c r="E18" s="16" t="s">
        <v>295</v>
      </c>
      <c r="F18" s="16" t="s">
        <v>509</v>
      </c>
      <c r="G18" s="16" t="s">
        <v>320</v>
      </c>
      <c r="H18" s="17">
        <v>620.428</v>
      </c>
      <c r="I18" s="17">
        <v>620.428</v>
      </c>
      <c r="J18" s="17">
        <v>620.428</v>
      </c>
      <c r="K18" s="18"/>
    </row>
    <row r="19" spans="1:11" ht="63.75" customHeight="1">
      <c r="A19" s="123">
        <v>9</v>
      </c>
      <c r="B19" s="13" t="s">
        <v>336</v>
      </c>
      <c r="C19" s="12">
        <v>807</v>
      </c>
      <c r="D19" s="14" t="s">
        <v>294</v>
      </c>
      <c r="E19" s="14" t="s">
        <v>300</v>
      </c>
      <c r="F19" s="14"/>
      <c r="G19" s="14"/>
      <c r="H19" s="20">
        <f>H20+H29+H34</f>
        <v>4511.145</v>
      </c>
      <c r="I19" s="20">
        <f>I20+I29+I34</f>
        <v>4873.036</v>
      </c>
      <c r="J19" s="20">
        <f>J20+J29+J34</f>
        <v>4846.717000000001</v>
      </c>
      <c r="K19" s="18"/>
    </row>
    <row r="20" spans="1:11" ht="20.25" customHeight="1">
      <c r="A20" s="123">
        <v>10</v>
      </c>
      <c r="B20" s="27" t="s">
        <v>337</v>
      </c>
      <c r="C20" s="12">
        <v>807</v>
      </c>
      <c r="D20" s="24" t="s">
        <v>294</v>
      </c>
      <c r="E20" s="24" t="s">
        <v>300</v>
      </c>
      <c r="F20" s="24" t="s">
        <v>382</v>
      </c>
      <c r="G20" s="24"/>
      <c r="H20" s="21">
        <f aca="true" t="shared" si="0" ref="H20:J21">H21</f>
        <v>4496.274</v>
      </c>
      <c r="I20" s="21">
        <f t="shared" si="0"/>
        <v>4873.036</v>
      </c>
      <c r="J20" s="21">
        <f t="shared" si="0"/>
        <v>4846.717000000001</v>
      </c>
      <c r="K20" s="18"/>
    </row>
    <row r="21" spans="1:11" ht="33" customHeight="1">
      <c r="A21" s="123">
        <v>11</v>
      </c>
      <c r="B21" s="27" t="s">
        <v>334</v>
      </c>
      <c r="C21" s="12">
        <v>807</v>
      </c>
      <c r="D21" s="24" t="s">
        <v>294</v>
      </c>
      <c r="E21" s="24" t="s">
        <v>300</v>
      </c>
      <c r="F21" s="24" t="s">
        <v>383</v>
      </c>
      <c r="G21" s="24"/>
      <c r="H21" s="21">
        <f t="shared" si="0"/>
        <v>4496.274</v>
      </c>
      <c r="I21" s="21">
        <f t="shared" si="0"/>
        <v>4873.036</v>
      </c>
      <c r="J21" s="21">
        <f t="shared" si="0"/>
        <v>4846.717000000001</v>
      </c>
      <c r="K21" s="18"/>
    </row>
    <row r="22" spans="1:11" ht="63.75" customHeight="1">
      <c r="A22" s="123">
        <v>12</v>
      </c>
      <c r="B22" s="22" t="s">
        <v>338</v>
      </c>
      <c r="C22" s="12">
        <v>807</v>
      </c>
      <c r="D22" s="24" t="s">
        <v>294</v>
      </c>
      <c r="E22" s="24" t="s">
        <v>300</v>
      </c>
      <c r="F22" s="24" t="s">
        <v>384</v>
      </c>
      <c r="G22" s="24"/>
      <c r="H22" s="21">
        <f>H24+H26+H28</f>
        <v>4496.274</v>
      </c>
      <c r="I22" s="21">
        <f>I24+I26+I28</f>
        <v>4873.036</v>
      </c>
      <c r="J22" s="21">
        <f>J24+J26+J28</f>
        <v>4846.717000000001</v>
      </c>
      <c r="K22" s="18"/>
    </row>
    <row r="23" spans="1:11" ht="96.75" customHeight="1">
      <c r="A23" s="123">
        <v>13</v>
      </c>
      <c r="B23" s="22" t="s">
        <v>339</v>
      </c>
      <c r="C23" s="12">
        <v>807</v>
      </c>
      <c r="D23" s="24" t="s">
        <v>294</v>
      </c>
      <c r="E23" s="24" t="s">
        <v>300</v>
      </c>
      <c r="F23" s="24" t="s">
        <v>384</v>
      </c>
      <c r="G23" s="24" t="s">
        <v>324</v>
      </c>
      <c r="H23" s="21">
        <f>H24</f>
        <v>3014.508</v>
      </c>
      <c r="I23" s="21">
        <f>I24</f>
        <v>3184.418</v>
      </c>
      <c r="J23" s="21">
        <f>J24</f>
        <v>3041.539</v>
      </c>
      <c r="K23" s="18"/>
    </row>
    <row r="24" spans="1:11" ht="32.25" customHeight="1">
      <c r="A24" s="123">
        <v>14</v>
      </c>
      <c r="B24" s="22" t="s">
        <v>377</v>
      </c>
      <c r="C24" s="12">
        <v>807</v>
      </c>
      <c r="D24" s="24" t="s">
        <v>294</v>
      </c>
      <c r="E24" s="24" t="s">
        <v>300</v>
      </c>
      <c r="F24" s="24" t="s">
        <v>384</v>
      </c>
      <c r="G24" s="24" t="s">
        <v>320</v>
      </c>
      <c r="H24" s="21">
        <f>3014.508</f>
        <v>3014.508</v>
      </c>
      <c r="I24" s="21">
        <v>3184.418</v>
      </c>
      <c r="J24" s="21">
        <v>3041.539</v>
      </c>
      <c r="K24" s="18"/>
    </row>
    <row r="25" spans="1:11" ht="33" customHeight="1">
      <c r="A25" s="123">
        <v>15</v>
      </c>
      <c r="B25" s="22" t="s">
        <v>341</v>
      </c>
      <c r="C25" s="12">
        <v>807</v>
      </c>
      <c r="D25" s="24" t="s">
        <v>294</v>
      </c>
      <c r="E25" s="24" t="s">
        <v>300</v>
      </c>
      <c r="F25" s="24" t="s">
        <v>384</v>
      </c>
      <c r="G25" s="24" t="s">
        <v>325</v>
      </c>
      <c r="H25" s="21">
        <f>H26</f>
        <v>1459.8500000000001</v>
      </c>
      <c r="I25" s="21">
        <f>I26</f>
        <v>1662.087</v>
      </c>
      <c r="J25" s="21">
        <f>J26</f>
        <v>1777.32</v>
      </c>
      <c r="K25" s="18"/>
    </row>
    <row r="26" spans="1:11" ht="33" customHeight="1">
      <c r="A26" s="123">
        <v>16</v>
      </c>
      <c r="B26" s="22" t="s">
        <v>397</v>
      </c>
      <c r="C26" s="12">
        <v>807</v>
      </c>
      <c r="D26" s="24" t="s">
        <v>294</v>
      </c>
      <c r="E26" s="24" t="s">
        <v>300</v>
      </c>
      <c r="F26" s="24" t="s">
        <v>384</v>
      </c>
      <c r="G26" s="24" t="s">
        <v>314</v>
      </c>
      <c r="H26" s="21">
        <f>1481.766-21.916</f>
        <v>1459.8500000000001</v>
      </c>
      <c r="I26" s="21">
        <f>1661.487+0.6</f>
        <v>1662.087</v>
      </c>
      <c r="J26" s="21">
        <v>1777.32</v>
      </c>
      <c r="K26" s="18"/>
    </row>
    <row r="27" spans="1:11" ht="19.5" customHeight="1">
      <c r="A27" s="123">
        <v>17</v>
      </c>
      <c r="B27" s="22" t="s">
        <v>343</v>
      </c>
      <c r="C27" s="12">
        <v>807</v>
      </c>
      <c r="D27" s="24" t="s">
        <v>294</v>
      </c>
      <c r="E27" s="24" t="s">
        <v>300</v>
      </c>
      <c r="F27" s="24" t="s">
        <v>384</v>
      </c>
      <c r="G27" s="24" t="s">
        <v>344</v>
      </c>
      <c r="H27" s="21">
        <f>H28</f>
        <v>21.916</v>
      </c>
      <c r="I27" s="21">
        <f>I28</f>
        <v>26.531</v>
      </c>
      <c r="J27" s="21">
        <f>J28</f>
        <v>27.858</v>
      </c>
      <c r="K27" s="18"/>
    </row>
    <row r="28" spans="1:11" ht="33" customHeight="1">
      <c r="A28" s="123">
        <v>18</v>
      </c>
      <c r="B28" s="22" t="s">
        <v>420</v>
      </c>
      <c r="C28" s="12">
        <v>807</v>
      </c>
      <c r="D28" s="24" t="s">
        <v>294</v>
      </c>
      <c r="E28" s="24" t="s">
        <v>300</v>
      </c>
      <c r="F28" s="24" t="s">
        <v>384</v>
      </c>
      <c r="G28" s="24" t="s">
        <v>321</v>
      </c>
      <c r="H28" s="21">
        <v>21.916</v>
      </c>
      <c r="I28" s="21">
        <v>26.531</v>
      </c>
      <c r="J28" s="21">
        <v>27.858</v>
      </c>
      <c r="K28" s="18"/>
    </row>
    <row r="29" spans="1:11" ht="63" customHeight="1">
      <c r="A29" s="123">
        <v>19</v>
      </c>
      <c r="B29" s="22" t="s">
        <v>395</v>
      </c>
      <c r="C29" s="12">
        <v>807</v>
      </c>
      <c r="D29" s="24" t="s">
        <v>294</v>
      </c>
      <c r="E29" s="24" t="s">
        <v>300</v>
      </c>
      <c r="F29" s="24" t="s">
        <v>354</v>
      </c>
      <c r="G29" s="24"/>
      <c r="H29" s="21">
        <f>H31</f>
        <v>1</v>
      </c>
      <c r="I29" s="21">
        <v>0</v>
      </c>
      <c r="J29" s="21">
        <v>0</v>
      </c>
      <c r="K29" s="18"/>
    </row>
    <row r="30" spans="1:11" ht="85.5" customHeight="1">
      <c r="A30" s="123">
        <v>20</v>
      </c>
      <c r="B30" s="22" t="s">
        <v>409</v>
      </c>
      <c r="C30" s="12">
        <v>807</v>
      </c>
      <c r="D30" s="24" t="s">
        <v>294</v>
      </c>
      <c r="E30" s="24" t="s">
        <v>300</v>
      </c>
      <c r="F30" s="24" t="s">
        <v>443</v>
      </c>
      <c r="G30" s="24"/>
      <c r="H30" s="21">
        <f>H29</f>
        <v>1</v>
      </c>
      <c r="I30" s="21">
        <f>I29</f>
        <v>0</v>
      </c>
      <c r="J30" s="21">
        <f>J29</f>
        <v>0</v>
      </c>
      <c r="K30" s="18"/>
    </row>
    <row r="31" spans="1:10" s="119" customFormat="1" ht="171.75" customHeight="1">
      <c r="A31" s="123">
        <v>21</v>
      </c>
      <c r="B31" s="115" t="s">
        <v>410</v>
      </c>
      <c r="C31" s="116">
        <v>807</v>
      </c>
      <c r="D31" s="117" t="s">
        <v>294</v>
      </c>
      <c r="E31" s="117" t="s">
        <v>300</v>
      </c>
      <c r="F31" s="117" t="s">
        <v>411</v>
      </c>
      <c r="G31" s="117"/>
      <c r="H31" s="118">
        <v>1</v>
      </c>
      <c r="I31" s="118">
        <v>0</v>
      </c>
      <c r="J31" s="118">
        <v>0</v>
      </c>
    </row>
    <row r="32" spans="1:10" s="119" customFormat="1" ht="32.25" customHeight="1">
      <c r="A32" s="123">
        <v>22</v>
      </c>
      <c r="B32" s="22" t="s">
        <v>341</v>
      </c>
      <c r="C32" s="116">
        <v>807</v>
      </c>
      <c r="D32" s="117" t="s">
        <v>294</v>
      </c>
      <c r="E32" s="117" t="s">
        <v>300</v>
      </c>
      <c r="F32" s="117" t="s">
        <v>411</v>
      </c>
      <c r="G32" s="117" t="s">
        <v>325</v>
      </c>
      <c r="H32" s="118">
        <v>1</v>
      </c>
      <c r="I32" s="118">
        <v>0</v>
      </c>
      <c r="J32" s="118">
        <v>0</v>
      </c>
    </row>
    <row r="33" spans="1:10" s="119" customFormat="1" ht="38.25" customHeight="1">
      <c r="A33" s="123">
        <v>23</v>
      </c>
      <c r="B33" s="22" t="s">
        <v>397</v>
      </c>
      <c r="C33" s="116">
        <v>807</v>
      </c>
      <c r="D33" s="117" t="s">
        <v>294</v>
      </c>
      <c r="E33" s="117" t="s">
        <v>300</v>
      </c>
      <c r="F33" s="117" t="s">
        <v>411</v>
      </c>
      <c r="G33" s="117" t="s">
        <v>314</v>
      </c>
      <c r="H33" s="118">
        <v>1</v>
      </c>
      <c r="I33" s="118">
        <v>0</v>
      </c>
      <c r="J33" s="118">
        <v>0</v>
      </c>
    </row>
    <row r="34" spans="1:11" ht="20.25" customHeight="1">
      <c r="A34" s="123">
        <v>24</v>
      </c>
      <c r="B34" s="22" t="s">
        <v>376</v>
      </c>
      <c r="C34" s="12">
        <v>807</v>
      </c>
      <c r="D34" s="25" t="s">
        <v>294</v>
      </c>
      <c r="E34" s="25" t="s">
        <v>300</v>
      </c>
      <c r="F34" s="25" t="s">
        <v>386</v>
      </c>
      <c r="G34" s="25"/>
      <c r="H34" s="21">
        <f>H35</f>
        <v>13.871</v>
      </c>
      <c r="I34" s="21">
        <v>0</v>
      </c>
      <c r="J34" s="21">
        <v>0</v>
      </c>
      <c r="K34" s="18"/>
    </row>
    <row r="35" spans="1:11" ht="173.25" customHeight="1">
      <c r="A35" s="123">
        <v>25</v>
      </c>
      <c r="B35" s="28" t="s">
        <v>385</v>
      </c>
      <c r="C35" s="12">
        <v>807</v>
      </c>
      <c r="D35" s="25" t="s">
        <v>294</v>
      </c>
      <c r="E35" s="25" t="s">
        <v>300</v>
      </c>
      <c r="F35" s="25" t="s">
        <v>387</v>
      </c>
      <c r="G35" s="25"/>
      <c r="H35" s="21">
        <f>H36</f>
        <v>13.871</v>
      </c>
      <c r="I35" s="21">
        <v>0</v>
      </c>
      <c r="J35" s="21">
        <v>0</v>
      </c>
      <c r="K35" s="18"/>
    </row>
    <row r="36" spans="1:11" ht="18.75" customHeight="1">
      <c r="A36" s="123">
        <v>26</v>
      </c>
      <c r="B36" s="28" t="s">
        <v>304</v>
      </c>
      <c r="C36" s="12">
        <v>807</v>
      </c>
      <c r="D36" s="25" t="s">
        <v>294</v>
      </c>
      <c r="E36" s="25" t="s">
        <v>300</v>
      </c>
      <c r="F36" s="25" t="s">
        <v>387</v>
      </c>
      <c r="G36" s="25" t="s">
        <v>347</v>
      </c>
      <c r="H36" s="21">
        <f>H37</f>
        <v>13.871</v>
      </c>
      <c r="I36" s="21">
        <v>0</v>
      </c>
      <c r="J36" s="21">
        <v>0</v>
      </c>
      <c r="K36" s="18"/>
    </row>
    <row r="37" spans="1:11" ht="17.25" customHeight="1">
      <c r="A37" s="123">
        <v>27</v>
      </c>
      <c r="B37" s="28" t="s">
        <v>312</v>
      </c>
      <c r="C37" s="12">
        <v>807</v>
      </c>
      <c r="D37" s="25" t="s">
        <v>294</v>
      </c>
      <c r="E37" s="25" t="s">
        <v>300</v>
      </c>
      <c r="F37" s="25" t="s">
        <v>387</v>
      </c>
      <c r="G37" s="25" t="s">
        <v>316</v>
      </c>
      <c r="H37" s="21">
        <v>13.871</v>
      </c>
      <c r="I37" s="21">
        <v>0</v>
      </c>
      <c r="J37" s="21">
        <v>0</v>
      </c>
      <c r="K37" s="18"/>
    </row>
    <row r="38" spans="1:11" ht="18" customHeight="1">
      <c r="A38" s="123">
        <v>28</v>
      </c>
      <c r="B38" s="22" t="s">
        <v>315</v>
      </c>
      <c r="C38" s="12">
        <v>807</v>
      </c>
      <c r="D38" s="24" t="s">
        <v>294</v>
      </c>
      <c r="E38" s="24" t="s">
        <v>308</v>
      </c>
      <c r="F38" s="24"/>
      <c r="G38" s="23"/>
      <c r="H38" s="21">
        <f>H39</f>
        <v>5</v>
      </c>
      <c r="I38" s="21">
        <f aca="true" t="shared" si="1" ref="I38:J42">I39</f>
        <v>5</v>
      </c>
      <c r="J38" s="21">
        <f t="shared" si="1"/>
        <v>5</v>
      </c>
      <c r="K38" s="18"/>
    </row>
    <row r="39" spans="1:11" ht="15.75" customHeight="1">
      <c r="A39" s="123">
        <v>29</v>
      </c>
      <c r="B39" s="28" t="s">
        <v>323</v>
      </c>
      <c r="C39" s="12">
        <v>807</v>
      </c>
      <c r="D39" s="24" t="s">
        <v>294</v>
      </c>
      <c r="E39" s="24" t="s">
        <v>308</v>
      </c>
      <c r="F39" s="24" t="s">
        <v>363</v>
      </c>
      <c r="G39" s="23"/>
      <c r="H39" s="21">
        <f>H40</f>
        <v>5</v>
      </c>
      <c r="I39" s="21">
        <f t="shared" si="1"/>
        <v>5</v>
      </c>
      <c r="J39" s="21">
        <f t="shared" si="1"/>
        <v>5</v>
      </c>
      <c r="K39" s="18"/>
    </row>
    <row r="40" spans="1:11" ht="15" customHeight="1">
      <c r="A40" s="123">
        <v>30</v>
      </c>
      <c r="B40" s="29" t="s">
        <v>390</v>
      </c>
      <c r="C40" s="12">
        <v>807</v>
      </c>
      <c r="D40" s="24" t="s">
        <v>294</v>
      </c>
      <c r="E40" s="24" t="s">
        <v>308</v>
      </c>
      <c r="F40" s="24" t="s">
        <v>388</v>
      </c>
      <c r="G40" s="23"/>
      <c r="H40" s="21">
        <f>H42</f>
        <v>5</v>
      </c>
      <c r="I40" s="21">
        <f>I42</f>
        <v>5</v>
      </c>
      <c r="J40" s="21">
        <f>J42</f>
        <v>5</v>
      </c>
      <c r="K40" s="18"/>
    </row>
    <row r="41" spans="1:11" ht="33.75" customHeight="1">
      <c r="A41" s="123">
        <v>31</v>
      </c>
      <c r="B41" s="35" t="s">
        <v>438</v>
      </c>
      <c r="C41" s="12">
        <v>807</v>
      </c>
      <c r="D41" s="24" t="s">
        <v>294</v>
      </c>
      <c r="E41" s="24" t="s">
        <v>308</v>
      </c>
      <c r="F41" s="24" t="s">
        <v>389</v>
      </c>
      <c r="G41" s="23"/>
      <c r="H41" s="21">
        <f>H42</f>
        <v>5</v>
      </c>
      <c r="I41" s="21">
        <f>I42</f>
        <v>5</v>
      </c>
      <c r="J41" s="21">
        <f>J42</f>
        <v>5</v>
      </c>
      <c r="K41" s="18"/>
    </row>
    <row r="42" spans="1:11" ht="16.5" customHeight="1">
      <c r="A42" s="123">
        <v>32</v>
      </c>
      <c r="B42" s="22" t="s">
        <v>343</v>
      </c>
      <c r="C42" s="12">
        <v>807</v>
      </c>
      <c r="D42" s="25" t="s">
        <v>294</v>
      </c>
      <c r="E42" s="25" t="s">
        <v>308</v>
      </c>
      <c r="F42" s="25" t="s">
        <v>389</v>
      </c>
      <c r="G42" s="26">
        <v>800</v>
      </c>
      <c r="H42" s="21">
        <f>H43</f>
        <v>5</v>
      </c>
      <c r="I42" s="21">
        <f t="shared" si="1"/>
        <v>5</v>
      </c>
      <c r="J42" s="21">
        <f t="shared" si="1"/>
        <v>5</v>
      </c>
      <c r="K42" s="18"/>
    </row>
    <row r="43" spans="1:11" ht="18" customHeight="1">
      <c r="A43" s="123">
        <v>33</v>
      </c>
      <c r="B43" s="29" t="s">
        <v>372</v>
      </c>
      <c r="C43" s="12">
        <v>807</v>
      </c>
      <c r="D43" s="24" t="s">
        <v>294</v>
      </c>
      <c r="E43" s="24" t="s">
        <v>308</v>
      </c>
      <c r="F43" s="24" t="s">
        <v>389</v>
      </c>
      <c r="G43" s="23">
        <v>870</v>
      </c>
      <c r="H43" s="21">
        <v>5</v>
      </c>
      <c r="I43" s="21">
        <v>5</v>
      </c>
      <c r="J43" s="21">
        <v>5</v>
      </c>
      <c r="K43" s="18"/>
    </row>
    <row r="44" spans="1:11" ht="15" customHeight="1">
      <c r="A44" s="123">
        <v>34</v>
      </c>
      <c r="B44" s="30" t="s">
        <v>346</v>
      </c>
      <c r="C44" s="12">
        <v>807</v>
      </c>
      <c r="D44" s="31" t="s">
        <v>294</v>
      </c>
      <c r="E44" s="31" t="s">
        <v>309</v>
      </c>
      <c r="F44" s="31"/>
      <c r="G44" s="31"/>
      <c r="H44" s="32">
        <f>H45</f>
        <v>2.27</v>
      </c>
      <c r="I44" s="32">
        <f aca="true" t="shared" si="2" ref="I44:J48">I45</f>
        <v>2.36</v>
      </c>
      <c r="J44" s="32">
        <f t="shared" si="2"/>
        <v>2.36</v>
      </c>
      <c r="K44" s="18"/>
    </row>
    <row r="45" spans="1:11" ht="13.5" customHeight="1">
      <c r="A45" s="123">
        <v>35</v>
      </c>
      <c r="B45" s="33" t="s">
        <v>337</v>
      </c>
      <c r="C45" s="12">
        <v>807</v>
      </c>
      <c r="D45" s="34" t="s">
        <v>294</v>
      </c>
      <c r="E45" s="34" t="s">
        <v>309</v>
      </c>
      <c r="F45" s="34" t="s">
        <v>363</v>
      </c>
      <c r="G45" s="34"/>
      <c r="H45" s="21">
        <f>H46</f>
        <v>2.27</v>
      </c>
      <c r="I45" s="21">
        <f t="shared" si="2"/>
        <v>2.36</v>
      </c>
      <c r="J45" s="21">
        <f t="shared" si="2"/>
        <v>2.36</v>
      </c>
      <c r="K45" s="18"/>
    </row>
    <row r="46" spans="1:11" ht="66" customHeight="1">
      <c r="A46" s="123">
        <v>36</v>
      </c>
      <c r="B46" s="35" t="s">
        <v>393</v>
      </c>
      <c r="C46" s="12">
        <v>807</v>
      </c>
      <c r="D46" s="34" t="s">
        <v>294</v>
      </c>
      <c r="E46" s="34" t="s">
        <v>309</v>
      </c>
      <c r="F46" s="34" t="s">
        <v>391</v>
      </c>
      <c r="G46" s="34"/>
      <c r="H46" s="21">
        <f>H47</f>
        <v>2.27</v>
      </c>
      <c r="I46" s="21">
        <f t="shared" si="2"/>
        <v>2.36</v>
      </c>
      <c r="J46" s="21">
        <f t="shared" si="2"/>
        <v>2.36</v>
      </c>
      <c r="K46" s="18"/>
    </row>
    <row r="47" spans="1:11" ht="62.25" customHeight="1">
      <c r="A47" s="123">
        <v>37</v>
      </c>
      <c r="B47" s="35" t="s">
        <v>374</v>
      </c>
      <c r="C47" s="12">
        <v>807</v>
      </c>
      <c r="D47" s="34" t="s">
        <v>294</v>
      </c>
      <c r="E47" s="34" t="s">
        <v>309</v>
      </c>
      <c r="F47" s="34" t="s">
        <v>392</v>
      </c>
      <c r="G47" s="34"/>
      <c r="H47" s="21">
        <f>H48</f>
        <v>2.27</v>
      </c>
      <c r="I47" s="21">
        <f t="shared" si="2"/>
        <v>2.36</v>
      </c>
      <c r="J47" s="21">
        <f t="shared" si="2"/>
        <v>2.36</v>
      </c>
      <c r="K47" s="18"/>
    </row>
    <row r="48" spans="1:11" ht="33" customHeight="1">
      <c r="A48" s="123">
        <v>38</v>
      </c>
      <c r="B48" s="22" t="s">
        <v>341</v>
      </c>
      <c r="C48" s="12">
        <v>807</v>
      </c>
      <c r="D48" s="34" t="s">
        <v>294</v>
      </c>
      <c r="E48" s="34" t="s">
        <v>309</v>
      </c>
      <c r="F48" s="34" t="s">
        <v>392</v>
      </c>
      <c r="G48" s="36" t="s">
        <v>325</v>
      </c>
      <c r="H48" s="21">
        <f>H49</f>
        <v>2.27</v>
      </c>
      <c r="I48" s="21">
        <f t="shared" si="2"/>
        <v>2.36</v>
      </c>
      <c r="J48" s="21">
        <f t="shared" si="2"/>
        <v>2.36</v>
      </c>
      <c r="K48" s="18"/>
    </row>
    <row r="49" spans="1:11" ht="33" customHeight="1">
      <c r="A49" s="123">
        <v>39</v>
      </c>
      <c r="B49" s="22" t="s">
        <v>397</v>
      </c>
      <c r="C49" s="12">
        <v>807</v>
      </c>
      <c r="D49" s="37" t="s">
        <v>294</v>
      </c>
      <c r="E49" s="37" t="s">
        <v>309</v>
      </c>
      <c r="F49" s="37" t="s">
        <v>392</v>
      </c>
      <c r="G49" s="37" t="s">
        <v>314</v>
      </c>
      <c r="H49" s="51">
        <v>2.27</v>
      </c>
      <c r="I49" s="51">
        <v>2.36</v>
      </c>
      <c r="J49" s="51">
        <v>2.36</v>
      </c>
      <c r="K49" s="18"/>
    </row>
    <row r="50" spans="1:11" ht="26.25" customHeight="1">
      <c r="A50" s="123">
        <v>40</v>
      </c>
      <c r="B50" s="38" t="s">
        <v>357</v>
      </c>
      <c r="C50" s="13">
        <v>807</v>
      </c>
      <c r="D50" s="31" t="s">
        <v>295</v>
      </c>
      <c r="E50" s="31"/>
      <c r="F50" s="31"/>
      <c r="G50" s="31"/>
      <c r="H50" s="32">
        <f aca="true" t="shared" si="3" ref="H50:J51">H51</f>
        <v>80.1</v>
      </c>
      <c r="I50" s="32">
        <f t="shared" si="3"/>
        <v>80.4</v>
      </c>
      <c r="J50" s="32">
        <f t="shared" si="3"/>
        <v>80.4</v>
      </c>
      <c r="K50" s="18"/>
    </row>
    <row r="51" spans="1:11" ht="33" customHeight="1">
      <c r="A51" s="123">
        <v>41</v>
      </c>
      <c r="B51" s="22" t="s">
        <v>358</v>
      </c>
      <c r="C51" s="12">
        <v>807</v>
      </c>
      <c r="D51" s="24" t="s">
        <v>295</v>
      </c>
      <c r="E51" s="24" t="s">
        <v>301</v>
      </c>
      <c r="F51" s="31"/>
      <c r="G51" s="31"/>
      <c r="H51" s="21">
        <f t="shared" si="3"/>
        <v>80.1</v>
      </c>
      <c r="I51" s="21">
        <f t="shared" si="3"/>
        <v>80.4</v>
      </c>
      <c r="J51" s="21">
        <f t="shared" si="3"/>
        <v>80.4</v>
      </c>
      <c r="K51" s="18"/>
    </row>
    <row r="52" spans="1:11" ht="15.75" customHeight="1">
      <c r="A52" s="123">
        <v>42</v>
      </c>
      <c r="B52" s="22" t="s">
        <v>371</v>
      </c>
      <c r="C52" s="12">
        <v>807</v>
      </c>
      <c r="D52" s="24" t="s">
        <v>295</v>
      </c>
      <c r="E52" s="24" t="s">
        <v>301</v>
      </c>
      <c r="F52" s="24" t="s">
        <v>363</v>
      </c>
      <c r="G52" s="31"/>
      <c r="H52" s="52">
        <v>80.1</v>
      </c>
      <c r="I52" s="52">
        <v>80.4</v>
      </c>
      <c r="J52" s="52">
        <v>80.4</v>
      </c>
      <c r="K52" s="18"/>
    </row>
    <row r="53" spans="1:11" ht="65.25" customHeight="1">
      <c r="A53" s="123">
        <v>43</v>
      </c>
      <c r="B53" s="35" t="s">
        <v>393</v>
      </c>
      <c r="C53" s="12">
        <v>807</v>
      </c>
      <c r="D53" s="24" t="s">
        <v>295</v>
      </c>
      <c r="E53" s="24" t="s">
        <v>301</v>
      </c>
      <c r="F53" s="24" t="s">
        <v>391</v>
      </c>
      <c r="G53" s="31"/>
      <c r="H53" s="21">
        <f aca="true" t="shared" si="4" ref="H53:J54">H54</f>
        <v>65.846</v>
      </c>
      <c r="I53" s="21">
        <f t="shared" si="4"/>
        <v>66.146</v>
      </c>
      <c r="J53" s="21">
        <f t="shared" si="4"/>
        <v>66.146</v>
      </c>
      <c r="K53" s="18"/>
    </row>
    <row r="54" spans="1:11" ht="63" customHeight="1">
      <c r="A54" s="123">
        <v>44</v>
      </c>
      <c r="B54" s="22" t="s">
        <v>359</v>
      </c>
      <c r="C54" s="12">
        <v>807</v>
      </c>
      <c r="D54" s="24" t="s">
        <v>295</v>
      </c>
      <c r="E54" s="24" t="s">
        <v>301</v>
      </c>
      <c r="F54" s="24" t="s">
        <v>394</v>
      </c>
      <c r="G54" s="31"/>
      <c r="H54" s="21">
        <f t="shared" si="4"/>
        <v>65.846</v>
      </c>
      <c r="I54" s="21">
        <f t="shared" si="4"/>
        <v>66.146</v>
      </c>
      <c r="J54" s="21">
        <f t="shared" si="4"/>
        <v>66.146</v>
      </c>
      <c r="K54" s="18"/>
    </row>
    <row r="55" spans="1:11" ht="98.25" customHeight="1">
      <c r="A55" s="123">
        <v>45</v>
      </c>
      <c r="B55" s="22" t="s">
        <v>339</v>
      </c>
      <c r="C55" s="12">
        <v>807</v>
      </c>
      <c r="D55" s="24" t="s">
        <v>295</v>
      </c>
      <c r="E55" s="24" t="s">
        <v>301</v>
      </c>
      <c r="F55" s="24" t="s">
        <v>394</v>
      </c>
      <c r="G55" s="24" t="s">
        <v>324</v>
      </c>
      <c r="H55" s="21">
        <v>65.846</v>
      </c>
      <c r="I55" s="21">
        <f>I56</f>
        <v>66.146</v>
      </c>
      <c r="J55" s="21">
        <f>J56</f>
        <v>66.146</v>
      </c>
      <c r="K55" s="18"/>
    </row>
    <row r="56" spans="1:11" ht="40.5" customHeight="1">
      <c r="A56" s="123">
        <v>46</v>
      </c>
      <c r="B56" s="22" t="s">
        <v>377</v>
      </c>
      <c r="C56" s="12">
        <v>807</v>
      </c>
      <c r="D56" s="24" t="s">
        <v>295</v>
      </c>
      <c r="E56" s="24" t="s">
        <v>301</v>
      </c>
      <c r="F56" s="24" t="s">
        <v>394</v>
      </c>
      <c r="G56" s="24" t="s">
        <v>320</v>
      </c>
      <c r="H56" s="52">
        <v>65.846</v>
      </c>
      <c r="I56" s="52">
        <f>65.846+0.3</f>
        <v>66.146</v>
      </c>
      <c r="J56" s="52">
        <f>65.846+0.3</f>
        <v>66.146</v>
      </c>
      <c r="K56" s="18"/>
    </row>
    <row r="57" spans="1:11" ht="33" customHeight="1">
      <c r="A57" s="123">
        <v>47</v>
      </c>
      <c r="B57" s="22" t="s">
        <v>341</v>
      </c>
      <c r="C57" s="12">
        <v>807</v>
      </c>
      <c r="D57" s="24" t="s">
        <v>295</v>
      </c>
      <c r="E57" s="24" t="s">
        <v>301</v>
      </c>
      <c r="F57" s="24" t="s">
        <v>394</v>
      </c>
      <c r="G57" s="24" t="s">
        <v>325</v>
      </c>
      <c r="H57" s="21">
        <v>14.254</v>
      </c>
      <c r="I57" s="21">
        <v>14.254</v>
      </c>
      <c r="J57" s="21">
        <v>14.254</v>
      </c>
      <c r="K57" s="18"/>
    </row>
    <row r="58" spans="1:11" ht="33" customHeight="1">
      <c r="A58" s="123">
        <v>48</v>
      </c>
      <c r="B58" s="22" t="s">
        <v>397</v>
      </c>
      <c r="C58" s="12">
        <v>807</v>
      </c>
      <c r="D58" s="24" t="s">
        <v>295</v>
      </c>
      <c r="E58" s="24" t="s">
        <v>301</v>
      </c>
      <c r="F58" s="24" t="s">
        <v>394</v>
      </c>
      <c r="G58" s="24" t="s">
        <v>314</v>
      </c>
      <c r="H58" s="21">
        <v>14.254</v>
      </c>
      <c r="I58" s="21">
        <v>14.254</v>
      </c>
      <c r="J58" s="21">
        <v>14.254</v>
      </c>
      <c r="K58" s="18"/>
    </row>
    <row r="59" spans="1:11" ht="33" customHeight="1">
      <c r="A59" s="123">
        <v>49</v>
      </c>
      <c r="B59" s="38" t="s">
        <v>310</v>
      </c>
      <c r="C59" s="13">
        <v>807</v>
      </c>
      <c r="D59" s="31" t="s">
        <v>301</v>
      </c>
      <c r="E59" s="24"/>
      <c r="F59" s="24"/>
      <c r="G59" s="24"/>
      <c r="H59" s="32">
        <f>H62</f>
        <v>3.256</v>
      </c>
      <c r="I59" s="32">
        <f>I62</f>
        <v>3.256</v>
      </c>
      <c r="J59" s="32">
        <f>J62</f>
        <v>3.256</v>
      </c>
      <c r="K59" s="18"/>
    </row>
    <row r="60" spans="1:11" ht="33" customHeight="1">
      <c r="A60" s="123">
        <v>50</v>
      </c>
      <c r="B60" s="22" t="s">
        <v>375</v>
      </c>
      <c r="C60" s="12">
        <v>807</v>
      </c>
      <c r="D60" s="24" t="s">
        <v>301</v>
      </c>
      <c r="E60" s="24" t="s">
        <v>296</v>
      </c>
      <c r="F60" s="24"/>
      <c r="G60" s="24"/>
      <c r="H60" s="21">
        <f aca="true" t="shared" si="5" ref="H60:J64">H61</f>
        <v>3.256</v>
      </c>
      <c r="I60" s="21">
        <f t="shared" si="5"/>
        <v>3.256</v>
      </c>
      <c r="J60" s="21">
        <f t="shared" si="5"/>
        <v>3.256</v>
      </c>
      <c r="K60" s="18"/>
    </row>
    <row r="61" spans="1:11" ht="66.75" customHeight="1">
      <c r="A61" s="123">
        <v>51</v>
      </c>
      <c r="B61" s="22" t="s">
        <v>395</v>
      </c>
      <c r="C61" s="12">
        <v>807</v>
      </c>
      <c r="D61" s="24" t="s">
        <v>301</v>
      </c>
      <c r="E61" s="24" t="s">
        <v>296</v>
      </c>
      <c r="F61" s="24" t="s">
        <v>354</v>
      </c>
      <c r="G61" s="24"/>
      <c r="H61" s="21">
        <f t="shared" si="5"/>
        <v>3.256</v>
      </c>
      <c r="I61" s="21">
        <f t="shared" si="5"/>
        <v>3.256</v>
      </c>
      <c r="J61" s="21">
        <f t="shared" si="5"/>
        <v>3.256</v>
      </c>
      <c r="K61" s="18"/>
    </row>
    <row r="62" spans="1:11" ht="64.5" customHeight="1">
      <c r="A62" s="123">
        <v>52</v>
      </c>
      <c r="B62" s="22" t="s">
        <v>396</v>
      </c>
      <c r="C62" s="12">
        <v>807</v>
      </c>
      <c r="D62" s="24" t="s">
        <v>301</v>
      </c>
      <c r="E62" s="24" t="s">
        <v>296</v>
      </c>
      <c r="F62" s="24" t="s">
        <v>355</v>
      </c>
      <c r="G62" s="24"/>
      <c r="H62" s="21">
        <f>H63+H66</f>
        <v>3.256</v>
      </c>
      <c r="I62" s="21">
        <f>I63+I66</f>
        <v>3.256</v>
      </c>
      <c r="J62" s="21">
        <f>J63+J66</f>
        <v>3.256</v>
      </c>
      <c r="K62" s="18"/>
    </row>
    <row r="63" spans="1:11" ht="161.25" customHeight="1">
      <c r="A63" s="123">
        <v>53</v>
      </c>
      <c r="B63" s="27" t="s">
        <v>426</v>
      </c>
      <c r="C63" s="12">
        <v>807</v>
      </c>
      <c r="D63" s="24" t="s">
        <v>301</v>
      </c>
      <c r="E63" s="24" t="s">
        <v>296</v>
      </c>
      <c r="F63" s="24" t="s">
        <v>427</v>
      </c>
      <c r="G63" s="24"/>
      <c r="H63" s="21">
        <f>H64</f>
        <v>2.776</v>
      </c>
      <c r="I63" s="21">
        <f t="shared" si="5"/>
        <v>2.776</v>
      </c>
      <c r="J63" s="21">
        <f t="shared" si="5"/>
        <v>2.776</v>
      </c>
      <c r="K63" s="18"/>
    </row>
    <row r="64" spans="1:11" ht="33" customHeight="1">
      <c r="A64" s="123">
        <v>54</v>
      </c>
      <c r="B64" s="22" t="s">
        <v>341</v>
      </c>
      <c r="C64" s="12">
        <v>807</v>
      </c>
      <c r="D64" s="24" t="s">
        <v>301</v>
      </c>
      <c r="E64" s="24" t="s">
        <v>296</v>
      </c>
      <c r="F64" s="24" t="s">
        <v>427</v>
      </c>
      <c r="G64" s="24" t="s">
        <v>325</v>
      </c>
      <c r="H64" s="21">
        <f>H65</f>
        <v>2.776</v>
      </c>
      <c r="I64" s="21">
        <f t="shared" si="5"/>
        <v>2.776</v>
      </c>
      <c r="J64" s="21">
        <f t="shared" si="5"/>
        <v>2.776</v>
      </c>
      <c r="K64" s="18"/>
    </row>
    <row r="65" spans="1:11" ht="33" customHeight="1">
      <c r="A65" s="123">
        <v>55</v>
      </c>
      <c r="B65" s="22" t="s">
        <v>397</v>
      </c>
      <c r="C65" s="12">
        <v>807</v>
      </c>
      <c r="D65" s="24" t="s">
        <v>301</v>
      </c>
      <c r="E65" s="24" t="s">
        <v>296</v>
      </c>
      <c r="F65" s="24" t="s">
        <v>427</v>
      </c>
      <c r="G65" s="24" t="s">
        <v>314</v>
      </c>
      <c r="H65" s="21">
        <v>2.776</v>
      </c>
      <c r="I65" s="21">
        <v>2.776</v>
      </c>
      <c r="J65" s="21">
        <v>2.776</v>
      </c>
      <c r="K65" s="18"/>
    </row>
    <row r="66" spans="1:11" s="93" customFormat="1" ht="153.75" customHeight="1">
      <c r="A66" s="123">
        <v>56</v>
      </c>
      <c r="B66" s="41" t="s">
        <v>428</v>
      </c>
      <c r="C66" s="94">
        <v>807</v>
      </c>
      <c r="D66" s="25" t="s">
        <v>301</v>
      </c>
      <c r="E66" s="25" t="s">
        <v>296</v>
      </c>
      <c r="F66" s="25" t="s">
        <v>430</v>
      </c>
      <c r="G66" s="25"/>
      <c r="H66" s="21">
        <f aca="true" t="shared" si="6" ref="H66:J67">H67</f>
        <v>0.48</v>
      </c>
      <c r="I66" s="21">
        <f t="shared" si="6"/>
        <v>0.48</v>
      </c>
      <c r="J66" s="21">
        <f t="shared" si="6"/>
        <v>0.48</v>
      </c>
      <c r="K66" s="92"/>
    </row>
    <row r="67" spans="1:11" s="93" customFormat="1" ht="33" customHeight="1">
      <c r="A67" s="123">
        <v>57</v>
      </c>
      <c r="B67" s="28" t="s">
        <v>341</v>
      </c>
      <c r="C67" s="94">
        <v>807</v>
      </c>
      <c r="D67" s="25" t="s">
        <v>301</v>
      </c>
      <c r="E67" s="25" t="s">
        <v>296</v>
      </c>
      <c r="F67" s="25" t="s">
        <v>430</v>
      </c>
      <c r="G67" s="25" t="s">
        <v>325</v>
      </c>
      <c r="H67" s="21">
        <f t="shared" si="6"/>
        <v>0.48</v>
      </c>
      <c r="I67" s="21">
        <f t="shared" si="6"/>
        <v>0.48</v>
      </c>
      <c r="J67" s="21">
        <f t="shared" si="6"/>
        <v>0.48</v>
      </c>
      <c r="K67" s="92"/>
    </row>
    <row r="68" spans="1:11" s="93" customFormat="1" ht="33" customHeight="1">
      <c r="A68" s="123">
        <v>58</v>
      </c>
      <c r="B68" s="28" t="s">
        <v>397</v>
      </c>
      <c r="C68" s="94">
        <v>807</v>
      </c>
      <c r="D68" s="25" t="s">
        <v>301</v>
      </c>
      <c r="E68" s="25" t="s">
        <v>296</v>
      </c>
      <c r="F68" s="25" t="s">
        <v>430</v>
      </c>
      <c r="G68" s="25" t="s">
        <v>314</v>
      </c>
      <c r="H68" s="21">
        <v>0.48</v>
      </c>
      <c r="I68" s="21">
        <v>0.48</v>
      </c>
      <c r="J68" s="21">
        <v>0.48</v>
      </c>
      <c r="K68" s="92"/>
    </row>
    <row r="69" spans="1:11" ht="17.25" customHeight="1">
      <c r="A69" s="123">
        <v>59</v>
      </c>
      <c r="B69" s="38" t="s">
        <v>412</v>
      </c>
      <c r="C69" s="13">
        <v>807</v>
      </c>
      <c r="D69" s="31" t="s">
        <v>300</v>
      </c>
      <c r="E69" s="24"/>
      <c r="F69" s="24"/>
      <c r="G69" s="24"/>
      <c r="H69" s="32">
        <f aca="true" t="shared" si="7" ref="H69:J71">H70</f>
        <v>105.57600000000001</v>
      </c>
      <c r="I69" s="32">
        <f t="shared" si="7"/>
        <v>128.976</v>
      </c>
      <c r="J69" s="32">
        <f t="shared" si="7"/>
        <v>127.876</v>
      </c>
      <c r="K69" s="18"/>
    </row>
    <row r="70" spans="1:11" ht="23.25" customHeight="1">
      <c r="A70" s="123">
        <v>60</v>
      </c>
      <c r="B70" s="39" t="s">
        <v>353</v>
      </c>
      <c r="C70" s="12">
        <v>807</v>
      </c>
      <c r="D70" s="24" t="s">
        <v>300</v>
      </c>
      <c r="E70" s="24" t="s">
        <v>298</v>
      </c>
      <c r="F70" s="31"/>
      <c r="G70" s="31"/>
      <c r="H70" s="32">
        <f t="shared" si="7"/>
        <v>105.57600000000001</v>
      </c>
      <c r="I70" s="32">
        <f t="shared" si="7"/>
        <v>128.976</v>
      </c>
      <c r="J70" s="32">
        <f t="shared" si="7"/>
        <v>127.876</v>
      </c>
      <c r="K70" s="18"/>
    </row>
    <row r="71" spans="1:11" ht="63.75" customHeight="1">
      <c r="A71" s="123">
        <v>61</v>
      </c>
      <c r="B71" s="22" t="s">
        <v>395</v>
      </c>
      <c r="C71" s="12">
        <v>807</v>
      </c>
      <c r="D71" s="24" t="s">
        <v>300</v>
      </c>
      <c r="E71" s="24" t="s">
        <v>298</v>
      </c>
      <c r="F71" s="24" t="s">
        <v>354</v>
      </c>
      <c r="G71" s="24"/>
      <c r="H71" s="21">
        <f t="shared" si="7"/>
        <v>105.57600000000001</v>
      </c>
      <c r="I71" s="21">
        <f t="shared" si="7"/>
        <v>128.976</v>
      </c>
      <c r="J71" s="21">
        <f t="shared" si="7"/>
        <v>127.876</v>
      </c>
      <c r="K71" s="18"/>
    </row>
    <row r="72" spans="1:11" ht="62.25" customHeight="1">
      <c r="A72" s="123">
        <v>62</v>
      </c>
      <c r="B72" s="27" t="s">
        <v>400</v>
      </c>
      <c r="C72" s="12">
        <v>807</v>
      </c>
      <c r="D72" s="24" t="s">
        <v>300</v>
      </c>
      <c r="E72" s="24" t="s">
        <v>298</v>
      </c>
      <c r="F72" s="24" t="s">
        <v>356</v>
      </c>
      <c r="G72" s="24"/>
      <c r="H72" s="21">
        <f>H76+H73</f>
        <v>105.57600000000001</v>
      </c>
      <c r="I72" s="21">
        <f>I76+I73</f>
        <v>128.976</v>
      </c>
      <c r="J72" s="21">
        <f>J76+J73</f>
        <v>127.876</v>
      </c>
      <c r="K72" s="18"/>
    </row>
    <row r="73" spans="1:11" s="93" customFormat="1" ht="178.5" customHeight="1">
      <c r="A73" s="123">
        <v>63</v>
      </c>
      <c r="B73" s="41" t="s">
        <v>437</v>
      </c>
      <c r="C73" s="94">
        <v>807</v>
      </c>
      <c r="D73" s="25" t="s">
        <v>300</v>
      </c>
      <c r="E73" s="25" t="s">
        <v>298</v>
      </c>
      <c r="F73" s="25" t="s">
        <v>432</v>
      </c>
      <c r="G73" s="25"/>
      <c r="H73" s="21">
        <f aca="true" t="shared" si="8" ref="H73:J74">H74</f>
        <v>0.376</v>
      </c>
      <c r="I73" s="21">
        <f t="shared" si="8"/>
        <v>0.376</v>
      </c>
      <c r="J73" s="21">
        <f t="shared" si="8"/>
        <v>0.376</v>
      </c>
      <c r="K73" s="92"/>
    </row>
    <row r="74" spans="1:11" s="93" customFormat="1" ht="34.5" customHeight="1">
      <c r="A74" s="123">
        <v>64</v>
      </c>
      <c r="B74" s="28" t="s">
        <v>341</v>
      </c>
      <c r="C74" s="94">
        <v>807</v>
      </c>
      <c r="D74" s="25" t="s">
        <v>300</v>
      </c>
      <c r="E74" s="25" t="s">
        <v>298</v>
      </c>
      <c r="F74" s="25" t="s">
        <v>432</v>
      </c>
      <c r="G74" s="25" t="s">
        <v>325</v>
      </c>
      <c r="H74" s="21">
        <f t="shared" si="8"/>
        <v>0.376</v>
      </c>
      <c r="I74" s="21">
        <f t="shared" si="8"/>
        <v>0.376</v>
      </c>
      <c r="J74" s="21">
        <f t="shared" si="8"/>
        <v>0.376</v>
      </c>
      <c r="K74" s="92"/>
    </row>
    <row r="75" spans="1:11" s="93" customFormat="1" ht="33" customHeight="1">
      <c r="A75" s="123">
        <v>65</v>
      </c>
      <c r="B75" s="28" t="s">
        <v>397</v>
      </c>
      <c r="C75" s="94">
        <v>807</v>
      </c>
      <c r="D75" s="25" t="s">
        <v>300</v>
      </c>
      <c r="E75" s="25" t="s">
        <v>298</v>
      </c>
      <c r="F75" s="25" t="s">
        <v>432</v>
      </c>
      <c r="G75" s="25" t="s">
        <v>314</v>
      </c>
      <c r="H75" s="21">
        <f>0.376</f>
        <v>0.376</v>
      </c>
      <c r="I75" s="21">
        <f>0.376</f>
        <v>0.376</v>
      </c>
      <c r="J75" s="21">
        <f>0.376</f>
        <v>0.376</v>
      </c>
      <c r="K75" s="92"/>
    </row>
    <row r="76" spans="1:11" ht="180" customHeight="1">
      <c r="A76" s="123">
        <v>66</v>
      </c>
      <c r="B76" s="27" t="s">
        <v>401</v>
      </c>
      <c r="C76" s="12">
        <v>807</v>
      </c>
      <c r="D76" s="24" t="s">
        <v>300</v>
      </c>
      <c r="E76" s="24" t="s">
        <v>298</v>
      </c>
      <c r="F76" s="24" t="s">
        <v>399</v>
      </c>
      <c r="G76" s="24"/>
      <c r="H76" s="21">
        <f aca="true" t="shared" si="9" ref="H76:J77">H77</f>
        <v>105.2</v>
      </c>
      <c r="I76" s="21">
        <f t="shared" si="9"/>
        <v>128.6</v>
      </c>
      <c r="J76" s="21">
        <f t="shared" si="9"/>
        <v>127.5</v>
      </c>
      <c r="K76" s="18"/>
    </row>
    <row r="77" spans="1:11" ht="38.25" customHeight="1">
      <c r="A77" s="123">
        <v>67</v>
      </c>
      <c r="B77" s="28" t="s">
        <v>341</v>
      </c>
      <c r="C77" s="94">
        <v>807</v>
      </c>
      <c r="D77" s="24" t="s">
        <v>300</v>
      </c>
      <c r="E77" s="24" t="s">
        <v>298</v>
      </c>
      <c r="F77" s="24" t="s">
        <v>399</v>
      </c>
      <c r="G77" s="25" t="s">
        <v>325</v>
      </c>
      <c r="H77" s="21">
        <f t="shared" si="9"/>
        <v>105.2</v>
      </c>
      <c r="I77" s="21">
        <f t="shared" si="9"/>
        <v>128.6</v>
      </c>
      <c r="J77" s="21">
        <f t="shared" si="9"/>
        <v>127.5</v>
      </c>
      <c r="K77" s="18"/>
    </row>
    <row r="78" spans="1:11" ht="33" customHeight="1">
      <c r="A78" s="123">
        <v>68</v>
      </c>
      <c r="B78" s="22" t="s">
        <v>397</v>
      </c>
      <c r="C78" s="12">
        <v>807</v>
      </c>
      <c r="D78" s="24" t="s">
        <v>300</v>
      </c>
      <c r="E78" s="24" t="s">
        <v>298</v>
      </c>
      <c r="F78" s="24" t="s">
        <v>399</v>
      </c>
      <c r="G78" s="24" t="s">
        <v>314</v>
      </c>
      <c r="H78" s="21">
        <f>105.2</f>
        <v>105.2</v>
      </c>
      <c r="I78" s="21">
        <f>128.6</f>
        <v>128.6</v>
      </c>
      <c r="J78" s="21">
        <f>127.5</f>
        <v>127.5</v>
      </c>
      <c r="K78" s="18"/>
    </row>
    <row r="79" spans="1:11" ht="18.75" customHeight="1">
      <c r="A79" s="123">
        <v>69</v>
      </c>
      <c r="B79" s="38" t="s">
        <v>307</v>
      </c>
      <c r="C79" s="12">
        <v>807</v>
      </c>
      <c r="D79" s="31" t="s">
        <v>297</v>
      </c>
      <c r="E79" s="31"/>
      <c r="F79" s="31"/>
      <c r="G79" s="31"/>
      <c r="H79" s="32">
        <f aca="true" t="shared" si="10" ref="H79:J80">H80</f>
        <v>238.87300000000002</v>
      </c>
      <c r="I79" s="32">
        <f t="shared" si="10"/>
        <v>238.87300000000002</v>
      </c>
      <c r="J79" s="32">
        <f t="shared" si="10"/>
        <v>238.87300000000002</v>
      </c>
      <c r="K79" s="18"/>
    </row>
    <row r="80" spans="1:11" ht="19.5" customHeight="1">
      <c r="A80" s="123">
        <v>70</v>
      </c>
      <c r="B80" s="22" t="s">
        <v>311</v>
      </c>
      <c r="C80" s="12">
        <v>807</v>
      </c>
      <c r="D80" s="24" t="s">
        <v>297</v>
      </c>
      <c r="E80" s="24" t="s">
        <v>301</v>
      </c>
      <c r="F80" s="24"/>
      <c r="G80" s="24"/>
      <c r="H80" s="21">
        <f t="shared" si="10"/>
        <v>238.87300000000002</v>
      </c>
      <c r="I80" s="21">
        <f t="shared" si="10"/>
        <v>238.87300000000002</v>
      </c>
      <c r="J80" s="21">
        <f t="shared" si="10"/>
        <v>238.87300000000002</v>
      </c>
      <c r="K80" s="18"/>
    </row>
    <row r="81" spans="1:11" ht="60.75" customHeight="1">
      <c r="A81" s="123">
        <v>71</v>
      </c>
      <c r="B81" s="22" t="s">
        <v>395</v>
      </c>
      <c r="C81" s="12">
        <v>807</v>
      </c>
      <c r="D81" s="24" t="s">
        <v>297</v>
      </c>
      <c r="E81" s="24" t="s">
        <v>301</v>
      </c>
      <c r="F81" s="24" t="s">
        <v>354</v>
      </c>
      <c r="G81" s="24"/>
      <c r="H81" s="21">
        <f>H82</f>
        <v>238.87300000000002</v>
      </c>
      <c r="I81" s="21">
        <f>I82+I31</f>
        <v>238.87300000000002</v>
      </c>
      <c r="J81" s="21">
        <f>J82+J31</f>
        <v>238.87300000000002</v>
      </c>
      <c r="K81" s="18"/>
    </row>
    <row r="82" spans="1:11" ht="44.25" customHeight="1">
      <c r="A82" s="123">
        <v>72</v>
      </c>
      <c r="B82" s="27" t="s">
        <v>403</v>
      </c>
      <c r="C82" s="12">
        <v>807</v>
      </c>
      <c r="D82" s="24" t="s">
        <v>297</v>
      </c>
      <c r="E82" s="24" t="s">
        <v>301</v>
      </c>
      <c r="F82" s="24" t="s">
        <v>398</v>
      </c>
      <c r="G82" s="24"/>
      <c r="H82" s="21">
        <f>H83+H86+H89</f>
        <v>238.87300000000002</v>
      </c>
      <c r="I82" s="21">
        <f>I83+I86+I89</f>
        <v>238.87300000000002</v>
      </c>
      <c r="J82" s="21">
        <f>J83+J86+J89</f>
        <v>238.87300000000002</v>
      </c>
      <c r="K82" s="18"/>
    </row>
    <row r="83" spans="1:11" ht="125.25" customHeight="1">
      <c r="A83" s="123">
        <v>73</v>
      </c>
      <c r="B83" s="40" t="s">
        <v>405</v>
      </c>
      <c r="C83" s="12">
        <v>807</v>
      </c>
      <c r="D83" s="24" t="s">
        <v>297</v>
      </c>
      <c r="E83" s="24" t="s">
        <v>301</v>
      </c>
      <c r="F83" s="24" t="s">
        <v>404</v>
      </c>
      <c r="G83" s="24"/>
      <c r="H83" s="21">
        <f aca="true" t="shared" si="11" ref="H83:J84">H84</f>
        <v>187.252</v>
      </c>
      <c r="I83" s="21">
        <f t="shared" si="11"/>
        <v>187.252</v>
      </c>
      <c r="J83" s="21">
        <f t="shared" si="11"/>
        <v>187.252</v>
      </c>
      <c r="K83" s="18"/>
    </row>
    <row r="84" spans="1:11" ht="15" customHeight="1">
      <c r="A84" s="123">
        <v>74</v>
      </c>
      <c r="B84" s="22" t="s">
        <v>343</v>
      </c>
      <c r="C84" s="12">
        <v>807</v>
      </c>
      <c r="D84" s="24" t="s">
        <v>297</v>
      </c>
      <c r="E84" s="24" t="s">
        <v>301</v>
      </c>
      <c r="F84" s="24" t="s">
        <v>404</v>
      </c>
      <c r="G84" s="24" t="s">
        <v>344</v>
      </c>
      <c r="H84" s="21">
        <f t="shared" si="11"/>
        <v>187.252</v>
      </c>
      <c r="I84" s="21">
        <f t="shared" si="11"/>
        <v>187.252</v>
      </c>
      <c r="J84" s="21">
        <f t="shared" si="11"/>
        <v>187.252</v>
      </c>
      <c r="K84" s="18"/>
    </row>
    <row r="85" spans="1:11" ht="60.75" customHeight="1">
      <c r="A85" s="123">
        <v>75</v>
      </c>
      <c r="B85" s="27" t="s">
        <v>402</v>
      </c>
      <c r="C85" s="12">
        <v>807</v>
      </c>
      <c r="D85" s="24" t="s">
        <v>297</v>
      </c>
      <c r="E85" s="24" t="s">
        <v>301</v>
      </c>
      <c r="F85" s="24" t="s">
        <v>404</v>
      </c>
      <c r="G85" s="24" t="s">
        <v>322</v>
      </c>
      <c r="H85" s="21">
        <v>187.252</v>
      </c>
      <c r="I85" s="21">
        <v>187.252</v>
      </c>
      <c r="J85" s="21">
        <v>187.252</v>
      </c>
      <c r="K85" s="18"/>
    </row>
    <row r="86" spans="1:11" ht="143.25" customHeight="1">
      <c r="A86" s="123">
        <v>76</v>
      </c>
      <c r="B86" s="27" t="s">
        <v>406</v>
      </c>
      <c r="C86" s="12">
        <v>807</v>
      </c>
      <c r="D86" s="24" t="s">
        <v>297</v>
      </c>
      <c r="E86" s="24" t="s">
        <v>301</v>
      </c>
      <c r="F86" s="24" t="s">
        <v>407</v>
      </c>
      <c r="G86" s="24"/>
      <c r="H86" s="21">
        <f>H88</f>
        <v>1</v>
      </c>
      <c r="I86" s="21">
        <f>I88</f>
        <v>1</v>
      </c>
      <c r="J86" s="21">
        <f>J88</f>
        <v>1</v>
      </c>
      <c r="K86" s="18"/>
    </row>
    <row r="87" spans="1:11" ht="24.75" customHeight="1">
      <c r="A87" s="123">
        <v>77</v>
      </c>
      <c r="B87" s="22" t="s">
        <v>343</v>
      </c>
      <c r="C87" s="12">
        <v>807</v>
      </c>
      <c r="D87" s="24" t="s">
        <v>297</v>
      </c>
      <c r="E87" s="24" t="s">
        <v>301</v>
      </c>
      <c r="F87" s="24" t="s">
        <v>407</v>
      </c>
      <c r="G87" s="24" t="s">
        <v>344</v>
      </c>
      <c r="H87" s="21">
        <f>H88</f>
        <v>1</v>
      </c>
      <c r="I87" s="21">
        <f>I88</f>
        <v>1</v>
      </c>
      <c r="J87" s="21">
        <f>J88</f>
        <v>1</v>
      </c>
      <c r="K87" s="18"/>
    </row>
    <row r="88" spans="1:11" ht="67.5" customHeight="1">
      <c r="A88" s="123">
        <v>78</v>
      </c>
      <c r="B88" s="27" t="s">
        <v>402</v>
      </c>
      <c r="C88" s="12">
        <v>807</v>
      </c>
      <c r="D88" s="24" t="s">
        <v>297</v>
      </c>
      <c r="E88" s="24" t="s">
        <v>301</v>
      </c>
      <c r="F88" s="24" t="s">
        <v>407</v>
      </c>
      <c r="G88" s="24" t="s">
        <v>322</v>
      </c>
      <c r="H88" s="21">
        <v>1</v>
      </c>
      <c r="I88" s="21">
        <v>1</v>
      </c>
      <c r="J88" s="21">
        <v>1</v>
      </c>
      <c r="K88" s="18"/>
    </row>
    <row r="89" spans="1:11" s="93" customFormat="1" ht="139.5" customHeight="1">
      <c r="A89" s="123">
        <v>79</v>
      </c>
      <c r="B89" s="41" t="s">
        <v>433</v>
      </c>
      <c r="C89" s="94">
        <v>807</v>
      </c>
      <c r="D89" s="25" t="s">
        <v>297</v>
      </c>
      <c r="E89" s="25" t="s">
        <v>301</v>
      </c>
      <c r="F89" s="25" t="s">
        <v>431</v>
      </c>
      <c r="G89" s="25"/>
      <c r="H89" s="21">
        <f aca="true" t="shared" si="12" ref="H89:J90">H90</f>
        <v>50.621</v>
      </c>
      <c r="I89" s="21">
        <f t="shared" si="12"/>
        <v>50.621</v>
      </c>
      <c r="J89" s="21">
        <f t="shared" si="12"/>
        <v>50.621</v>
      </c>
      <c r="K89" s="92"/>
    </row>
    <row r="90" spans="1:11" s="93" customFormat="1" ht="16.5" customHeight="1">
      <c r="A90" s="123">
        <v>80</v>
      </c>
      <c r="B90" s="28" t="s">
        <v>343</v>
      </c>
      <c r="C90" s="94">
        <v>807</v>
      </c>
      <c r="D90" s="25" t="s">
        <v>297</v>
      </c>
      <c r="E90" s="25" t="s">
        <v>301</v>
      </c>
      <c r="F90" s="25" t="s">
        <v>431</v>
      </c>
      <c r="G90" s="25" t="s">
        <v>344</v>
      </c>
      <c r="H90" s="21">
        <f t="shared" si="12"/>
        <v>50.621</v>
      </c>
      <c r="I90" s="21">
        <f t="shared" si="12"/>
        <v>50.621</v>
      </c>
      <c r="J90" s="21">
        <f t="shared" si="12"/>
        <v>50.621</v>
      </c>
      <c r="K90" s="92"/>
    </row>
    <row r="91" spans="1:11" s="93" customFormat="1" ht="64.5" customHeight="1">
      <c r="A91" s="123">
        <v>81</v>
      </c>
      <c r="B91" s="41" t="s">
        <v>402</v>
      </c>
      <c r="C91" s="94">
        <v>807</v>
      </c>
      <c r="D91" s="25" t="s">
        <v>297</v>
      </c>
      <c r="E91" s="25" t="s">
        <v>301</v>
      </c>
      <c r="F91" s="25" t="s">
        <v>431</v>
      </c>
      <c r="G91" s="25" t="s">
        <v>322</v>
      </c>
      <c r="H91" s="21">
        <v>50.621</v>
      </c>
      <c r="I91" s="21">
        <v>50.621</v>
      </c>
      <c r="J91" s="21">
        <v>50.621</v>
      </c>
      <c r="K91" s="92"/>
    </row>
    <row r="92" spans="1:11" ht="33" customHeight="1">
      <c r="A92" s="123">
        <v>82</v>
      </c>
      <c r="B92" s="39" t="s">
        <v>305</v>
      </c>
      <c r="C92" s="12">
        <v>807</v>
      </c>
      <c r="D92" s="31" t="s">
        <v>299</v>
      </c>
      <c r="E92" s="31"/>
      <c r="F92" s="31"/>
      <c r="G92" s="31"/>
      <c r="H92" s="32">
        <f>H93</f>
        <v>2268.424</v>
      </c>
      <c r="I92" s="32">
        <f>I93</f>
        <v>2116.6059999999998</v>
      </c>
      <c r="J92" s="32">
        <f>J93</f>
        <v>2116.6059999999998</v>
      </c>
      <c r="K92" s="18"/>
    </row>
    <row r="93" spans="1:11" ht="13.5" customHeight="1">
      <c r="A93" s="123">
        <v>83</v>
      </c>
      <c r="B93" s="22" t="s">
        <v>306</v>
      </c>
      <c r="C93" s="12">
        <v>807</v>
      </c>
      <c r="D93" s="24" t="s">
        <v>299</v>
      </c>
      <c r="E93" s="24" t="s">
        <v>294</v>
      </c>
      <c r="F93" s="24"/>
      <c r="G93" s="24"/>
      <c r="H93" s="21">
        <f>H94+H99</f>
        <v>2268.424</v>
      </c>
      <c r="I93" s="21">
        <f>I94+I99</f>
        <v>2116.6059999999998</v>
      </c>
      <c r="J93" s="21">
        <f>J94+J99</f>
        <v>2116.6059999999998</v>
      </c>
      <c r="K93" s="18"/>
    </row>
    <row r="94" spans="1:11" ht="69" customHeight="1">
      <c r="A94" s="123">
        <v>84</v>
      </c>
      <c r="B94" s="53" t="s">
        <v>90</v>
      </c>
      <c r="C94" s="12">
        <v>807</v>
      </c>
      <c r="D94" s="25" t="s">
        <v>299</v>
      </c>
      <c r="E94" s="25" t="s">
        <v>294</v>
      </c>
      <c r="F94" s="25" t="s">
        <v>326</v>
      </c>
      <c r="G94" s="25"/>
      <c r="H94" s="21">
        <v>1810.294</v>
      </c>
      <c r="I94" s="21">
        <v>1738.885</v>
      </c>
      <c r="J94" s="21">
        <v>1738.885</v>
      </c>
      <c r="K94" s="18"/>
    </row>
    <row r="95" spans="1:11" ht="47.25" customHeight="1">
      <c r="A95" s="123">
        <v>85</v>
      </c>
      <c r="B95" s="28" t="s">
        <v>408</v>
      </c>
      <c r="C95" s="12">
        <v>807</v>
      </c>
      <c r="D95" s="25" t="s">
        <v>299</v>
      </c>
      <c r="E95" s="25" t="s">
        <v>294</v>
      </c>
      <c r="F95" s="25" t="s">
        <v>327</v>
      </c>
      <c r="G95" s="25"/>
      <c r="H95" s="21">
        <f>H96</f>
        <v>1810.294</v>
      </c>
      <c r="I95" s="21">
        <f>I97</f>
        <v>1738.885</v>
      </c>
      <c r="J95" s="21">
        <f>J97</f>
        <v>1738.885</v>
      </c>
      <c r="K95" s="18"/>
    </row>
    <row r="96" spans="1:11" ht="144" customHeight="1">
      <c r="A96" s="123">
        <v>86</v>
      </c>
      <c r="B96" s="53" t="s">
        <v>91</v>
      </c>
      <c r="C96" s="12">
        <v>807</v>
      </c>
      <c r="D96" s="25" t="s">
        <v>299</v>
      </c>
      <c r="E96" s="25" t="s">
        <v>294</v>
      </c>
      <c r="F96" s="25" t="s">
        <v>317</v>
      </c>
      <c r="G96" s="25"/>
      <c r="H96" s="21">
        <v>1810.294</v>
      </c>
      <c r="I96" s="21">
        <v>1738.885</v>
      </c>
      <c r="J96" s="21">
        <v>1738.885</v>
      </c>
      <c r="K96" s="18"/>
    </row>
    <row r="97" spans="1:11" ht="52.5" customHeight="1">
      <c r="A97" s="123">
        <v>87</v>
      </c>
      <c r="B97" s="41" t="s">
        <v>416</v>
      </c>
      <c r="C97" s="12">
        <v>807</v>
      </c>
      <c r="D97" s="25" t="s">
        <v>299</v>
      </c>
      <c r="E97" s="25" t="s">
        <v>294</v>
      </c>
      <c r="F97" s="25" t="s">
        <v>317</v>
      </c>
      <c r="G97" s="25" t="s">
        <v>349</v>
      </c>
      <c r="H97" s="21">
        <v>1810.294</v>
      </c>
      <c r="I97" s="21">
        <v>1738.885</v>
      </c>
      <c r="J97" s="21">
        <v>1738.885</v>
      </c>
      <c r="K97" s="18"/>
    </row>
    <row r="98" spans="1:11" ht="19.5" customHeight="1">
      <c r="A98" s="123">
        <v>88</v>
      </c>
      <c r="B98" s="41" t="s">
        <v>351</v>
      </c>
      <c r="C98" s="12">
        <v>807</v>
      </c>
      <c r="D98" s="25" t="s">
        <v>299</v>
      </c>
      <c r="E98" s="25" t="s">
        <v>294</v>
      </c>
      <c r="F98" s="25" t="s">
        <v>317</v>
      </c>
      <c r="G98" s="25" t="s">
        <v>319</v>
      </c>
      <c r="H98" s="21">
        <v>1810.294</v>
      </c>
      <c r="I98" s="21">
        <v>1738.885</v>
      </c>
      <c r="J98" s="21">
        <v>1738.885</v>
      </c>
      <c r="K98" s="18"/>
    </row>
    <row r="99" spans="1:11" ht="62.25" customHeight="1">
      <c r="A99" s="123">
        <v>89</v>
      </c>
      <c r="B99" s="27" t="s">
        <v>413</v>
      </c>
      <c r="C99" s="12">
        <v>807</v>
      </c>
      <c r="D99" s="24" t="s">
        <v>299</v>
      </c>
      <c r="E99" s="24" t="s">
        <v>294</v>
      </c>
      <c r="F99" s="24" t="s">
        <v>348</v>
      </c>
      <c r="G99" s="24"/>
      <c r="H99" s="21">
        <f>H100</f>
        <v>458.13</v>
      </c>
      <c r="I99" s="21">
        <f>I100</f>
        <v>377.721</v>
      </c>
      <c r="J99" s="21">
        <f>J100</f>
        <v>377.721</v>
      </c>
      <c r="K99" s="18"/>
    </row>
    <row r="100" spans="1:11" ht="145.5" customHeight="1">
      <c r="A100" s="123">
        <v>90</v>
      </c>
      <c r="B100" s="41" t="s">
        <v>419</v>
      </c>
      <c r="C100" s="12">
        <v>807</v>
      </c>
      <c r="D100" s="24" t="s">
        <v>299</v>
      </c>
      <c r="E100" s="24" t="s">
        <v>294</v>
      </c>
      <c r="F100" s="24" t="s">
        <v>318</v>
      </c>
      <c r="G100" s="24"/>
      <c r="H100" s="21">
        <v>458.13</v>
      </c>
      <c r="I100" s="21">
        <v>377.721</v>
      </c>
      <c r="J100" s="21">
        <v>377.721</v>
      </c>
      <c r="K100" s="18"/>
    </row>
    <row r="101" spans="1:11" ht="51.75" customHeight="1">
      <c r="A101" s="123">
        <v>91</v>
      </c>
      <c r="B101" s="41" t="s">
        <v>416</v>
      </c>
      <c r="C101" s="12">
        <v>807</v>
      </c>
      <c r="D101" s="42" t="s">
        <v>299</v>
      </c>
      <c r="E101" s="42" t="s">
        <v>294</v>
      </c>
      <c r="F101" s="24" t="s">
        <v>318</v>
      </c>
      <c r="G101" s="42" t="s">
        <v>349</v>
      </c>
      <c r="H101" s="21">
        <v>458.13</v>
      </c>
      <c r="I101" s="21">
        <v>377.721</v>
      </c>
      <c r="J101" s="21">
        <v>377.721</v>
      </c>
      <c r="K101" s="18"/>
    </row>
    <row r="102" spans="1:11" ht="33" customHeight="1">
      <c r="A102" s="123">
        <v>92</v>
      </c>
      <c r="B102" s="41" t="s">
        <v>351</v>
      </c>
      <c r="C102" s="12">
        <v>807</v>
      </c>
      <c r="D102" s="42" t="s">
        <v>299</v>
      </c>
      <c r="E102" s="42" t="s">
        <v>294</v>
      </c>
      <c r="F102" s="24" t="s">
        <v>318</v>
      </c>
      <c r="G102" s="42" t="s">
        <v>319</v>
      </c>
      <c r="H102" s="21">
        <v>458.13</v>
      </c>
      <c r="I102" s="21">
        <v>377.721</v>
      </c>
      <c r="J102" s="21">
        <v>377.721</v>
      </c>
      <c r="K102" s="18"/>
    </row>
    <row r="103" spans="1:11" ht="21" customHeight="1">
      <c r="A103" s="123">
        <v>93</v>
      </c>
      <c r="B103" s="39" t="s">
        <v>360</v>
      </c>
      <c r="C103" s="12">
        <v>807</v>
      </c>
      <c r="D103" s="31" t="s">
        <v>308</v>
      </c>
      <c r="E103" s="31"/>
      <c r="F103" s="31"/>
      <c r="G103" s="31"/>
      <c r="H103" s="32">
        <f>H107</f>
        <v>166</v>
      </c>
      <c r="I103" s="32">
        <f>I107</f>
        <v>166</v>
      </c>
      <c r="J103" s="32">
        <f>J107</f>
        <v>166</v>
      </c>
      <c r="K103" s="43"/>
    </row>
    <row r="104" spans="1:11" ht="33" customHeight="1">
      <c r="A104" s="123">
        <v>94</v>
      </c>
      <c r="B104" s="27" t="s">
        <v>361</v>
      </c>
      <c r="C104" s="12">
        <v>807</v>
      </c>
      <c r="D104" s="24" t="s">
        <v>308</v>
      </c>
      <c r="E104" s="24" t="s">
        <v>295</v>
      </c>
      <c r="F104" s="24"/>
      <c r="G104" s="24"/>
      <c r="H104" s="21">
        <f>H103</f>
        <v>166</v>
      </c>
      <c r="I104" s="21">
        <f>I103</f>
        <v>166</v>
      </c>
      <c r="J104" s="21">
        <f>J103</f>
        <v>166</v>
      </c>
      <c r="K104" s="18"/>
    </row>
    <row r="105" spans="1:11" ht="63" customHeight="1">
      <c r="A105" s="123">
        <v>95</v>
      </c>
      <c r="B105" s="27" t="s">
        <v>417</v>
      </c>
      <c r="C105" s="12">
        <v>807</v>
      </c>
      <c r="D105" s="24" t="s">
        <v>308</v>
      </c>
      <c r="E105" s="24" t="s">
        <v>295</v>
      </c>
      <c r="F105" s="24" t="s">
        <v>362</v>
      </c>
      <c r="G105" s="24"/>
      <c r="H105" s="21">
        <f>H107</f>
        <v>166</v>
      </c>
      <c r="I105" s="21">
        <f>I107</f>
        <v>166</v>
      </c>
      <c r="J105" s="21">
        <f>J107</f>
        <v>166</v>
      </c>
      <c r="K105" s="18"/>
    </row>
    <row r="106" spans="1:11" ht="94.5" customHeight="1">
      <c r="A106" s="123">
        <v>96</v>
      </c>
      <c r="B106" s="41" t="s">
        <v>418</v>
      </c>
      <c r="C106" s="12">
        <v>807</v>
      </c>
      <c r="D106" s="24" t="s">
        <v>308</v>
      </c>
      <c r="E106" s="24" t="s">
        <v>295</v>
      </c>
      <c r="F106" s="24" t="s">
        <v>380</v>
      </c>
      <c r="G106" s="24"/>
      <c r="H106" s="21">
        <v>166</v>
      </c>
      <c r="I106" s="21">
        <v>166</v>
      </c>
      <c r="J106" s="21">
        <v>166</v>
      </c>
      <c r="K106" s="18"/>
    </row>
    <row r="107" spans="1:11" ht="45.75" customHeight="1">
      <c r="A107" s="123">
        <v>97</v>
      </c>
      <c r="B107" s="41" t="s">
        <v>416</v>
      </c>
      <c r="C107" s="12">
        <v>807</v>
      </c>
      <c r="D107" s="24" t="s">
        <v>308</v>
      </c>
      <c r="E107" s="24" t="s">
        <v>295</v>
      </c>
      <c r="F107" s="24" t="s">
        <v>380</v>
      </c>
      <c r="G107" s="24" t="s">
        <v>349</v>
      </c>
      <c r="H107" s="21">
        <v>166</v>
      </c>
      <c r="I107" s="21">
        <v>166</v>
      </c>
      <c r="J107" s="21">
        <v>166</v>
      </c>
      <c r="K107" s="18"/>
    </row>
    <row r="108" spans="1:11" ht="27" customHeight="1">
      <c r="A108" s="123">
        <v>98</v>
      </c>
      <c r="B108" s="41" t="s">
        <v>351</v>
      </c>
      <c r="C108" s="12">
        <v>807</v>
      </c>
      <c r="D108" s="24" t="s">
        <v>308</v>
      </c>
      <c r="E108" s="24" t="s">
        <v>295</v>
      </c>
      <c r="F108" s="24" t="s">
        <v>380</v>
      </c>
      <c r="G108" s="42" t="s">
        <v>319</v>
      </c>
      <c r="H108" s="21">
        <v>166</v>
      </c>
      <c r="I108" s="21">
        <v>166</v>
      </c>
      <c r="J108" s="21">
        <v>166</v>
      </c>
      <c r="K108" s="18"/>
    </row>
    <row r="109" spans="1:11" ht="33" customHeight="1">
      <c r="A109" s="123">
        <v>99</v>
      </c>
      <c r="B109" s="44" t="s">
        <v>429</v>
      </c>
      <c r="C109" s="44"/>
      <c r="D109" s="45"/>
      <c r="E109" s="45"/>
      <c r="F109" s="45"/>
      <c r="G109" s="45"/>
      <c r="H109" s="21"/>
      <c r="I109" s="21">
        <v>209.03</v>
      </c>
      <c r="J109" s="21">
        <v>427.619</v>
      </c>
      <c r="K109" s="18"/>
    </row>
    <row r="110" spans="1:11" ht="19.5" customHeight="1">
      <c r="A110" s="548" t="s">
        <v>89</v>
      </c>
      <c r="B110" s="548"/>
      <c r="C110" s="548"/>
      <c r="D110" s="548"/>
      <c r="E110" s="548"/>
      <c r="F110" s="548"/>
      <c r="G110" s="548"/>
      <c r="H110" s="293">
        <f>H12+H50+H59+H69+H79+H92+H103+H109</f>
        <v>8001.072000000001</v>
      </c>
      <c r="I110" s="293">
        <f>I12+I50+I59+I69+I79+I92+I103+I109</f>
        <v>8443.964999999998</v>
      </c>
      <c r="J110" s="293">
        <f>J12+J50+J59+J69+J79+J92+J103+J109</f>
        <v>8635.135</v>
      </c>
      <c r="K110" s="18"/>
    </row>
    <row r="111" ht="33" customHeight="1">
      <c r="K111" s="18"/>
    </row>
    <row r="112" spans="9:11" ht="33" customHeight="1">
      <c r="I112" s="46"/>
      <c r="J112" s="46"/>
      <c r="K112" s="18"/>
    </row>
    <row r="113" ht="33" customHeight="1">
      <c r="K113" s="18"/>
    </row>
    <row r="114" ht="33" customHeight="1">
      <c r="K114" s="18"/>
    </row>
    <row r="115" ht="33" customHeight="1">
      <c r="K115" s="18"/>
    </row>
  </sheetData>
  <sheetProtection/>
  <mergeCells count="7">
    <mergeCell ref="A110:G110"/>
    <mergeCell ref="E1:J1"/>
    <mergeCell ref="D2:J2"/>
    <mergeCell ref="B3:J3"/>
    <mergeCell ref="B7:J7"/>
    <mergeCell ref="H5:J5"/>
    <mergeCell ref="F4:J4"/>
  </mergeCells>
  <printOptions/>
  <pageMargins left="0.25" right="0.25" top="0.75" bottom="0.75" header="0.3" footer="0.3"/>
  <pageSetup horizontalDpi="600" verticalDpi="600" orientation="portrait" paperSize="9" scale="53" r:id="rId1"/>
  <rowBreaks count="4" manualBreakCount="4">
    <brk id="30" max="9" man="1"/>
    <brk id="55" max="9" man="1"/>
    <brk id="75" max="9" man="1"/>
    <brk id="91" max="9" man="1"/>
  </rowBreaks>
</worksheet>
</file>

<file path=xl/worksheets/sheet7.xml><?xml version="1.0" encoding="utf-8"?>
<worksheet xmlns="http://schemas.openxmlformats.org/spreadsheetml/2006/main" xmlns:r="http://schemas.openxmlformats.org/officeDocument/2006/relationships">
  <sheetPr>
    <tabColor indexed="10"/>
  </sheetPr>
  <dimension ref="A1:J111"/>
  <sheetViews>
    <sheetView view="pageBreakPreview" zoomScaleSheetLayoutView="100" zoomScalePageLayoutView="0" workbookViewId="0" topLeftCell="A1">
      <selection activeCell="E11" sqref="E11"/>
    </sheetView>
  </sheetViews>
  <sheetFormatPr defaultColWidth="9.140625" defaultRowHeight="33" customHeight="1"/>
  <cols>
    <col min="1" max="1" width="9.140625" style="9" customWidth="1"/>
    <col min="2" max="2" width="44.57421875" style="9" customWidth="1"/>
    <col min="3" max="3" width="5.421875" style="9" customWidth="1"/>
    <col min="4" max="4" width="5.57421875" style="9" customWidth="1"/>
    <col min="5" max="5" width="12.140625" style="9" customWidth="1"/>
    <col min="6" max="6" width="8.00390625" style="9" customWidth="1"/>
    <col min="7" max="7" width="12.57421875" style="9" customWidth="1"/>
    <col min="8" max="8" width="11.8515625" style="9" customWidth="1"/>
    <col min="9" max="9" width="13.00390625" style="9" customWidth="1"/>
    <col min="10" max="16384" width="9.140625" style="9" customWidth="1"/>
  </cols>
  <sheetData>
    <row r="1" spans="3:9" s="48" customFormat="1" ht="33" customHeight="1">
      <c r="C1" s="49"/>
      <c r="D1" s="549" t="s">
        <v>441</v>
      </c>
      <c r="E1" s="549"/>
      <c r="F1" s="549"/>
      <c r="G1" s="549"/>
      <c r="H1" s="549"/>
      <c r="I1" s="549"/>
    </row>
    <row r="2" spans="3:9" s="48" customFormat="1" ht="19.5" customHeight="1">
      <c r="C2" s="549" t="s">
        <v>512</v>
      </c>
      <c r="D2" s="549"/>
      <c r="E2" s="549"/>
      <c r="F2" s="549"/>
      <c r="G2" s="549"/>
      <c r="H2" s="549"/>
      <c r="I2" s="549"/>
    </row>
    <row r="3" spans="2:9" s="48" customFormat="1" ht="18.75" customHeight="1">
      <c r="B3" s="549" t="s">
        <v>516</v>
      </c>
      <c r="C3" s="549"/>
      <c r="D3" s="549"/>
      <c r="E3" s="549"/>
      <c r="F3" s="549"/>
      <c r="G3" s="549"/>
      <c r="H3" s="549"/>
      <c r="I3" s="549"/>
    </row>
    <row r="4" spans="2:9" s="48" customFormat="1" ht="18.75" customHeight="1">
      <c r="B4" s="49"/>
      <c r="C4" s="49"/>
      <c r="D4" s="49"/>
      <c r="E4" s="552" t="s">
        <v>515</v>
      </c>
      <c r="F4" s="552"/>
      <c r="G4" s="552"/>
      <c r="H4" s="552"/>
      <c r="I4" s="552"/>
    </row>
    <row r="5" spans="3:9" ht="20.25" customHeight="1">
      <c r="C5" s="10"/>
      <c r="D5" s="10"/>
      <c r="F5" s="10"/>
      <c r="G5" s="551" t="s">
        <v>530</v>
      </c>
      <c r="H5" s="551"/>
      <c r="I5" s="551"/>
    </row>
    <row r="6" spans="3:7" ht="20.25" customHeight="1">
      <c r="C6" s="10"/>
      <c r="D6" s="10"/>
      <c r="E6" s="47"/>
      <c r="F6" s="10"/>
      <c r="G6" s="10"/>
    </row>
    <row r="7" spans="3:7" ht="12.75" customHeight="1">
      <c r="C7" s="10"/>
      <c r="D7" s="10"/>
      <c r="E7" s="47"/>
      <c r="F7" s="10"/>
      <c r="G7" s="10"/>
    </row>
    <row r="8" spans="2:9" ht="54.75" customHeight="1">
      <c r="B8" s="555" t="s">
        <v>442</v>
      </c>
      <c r="C8" s="555"/>
      <c r="D8" s="555"/>
      <c r="E8" s="555"/>
      <c r="F8" s="555"/>
      <c r="G8" s="555"/>
      <c r="H8" s="555"/>
      <c r="I8" s="555"/>
    </row>
    <row r="9" ht="22.5" customHeight="1">
      <c r="I9" s="96" t="s">
        <v>365</v>
      </c>
    </row>
    <row r="10" spans="1:9" ht="67.5" customHeight="1">
      <c r="A10" s="120" t="s">
        <v>292</v>
      </c>
      <c r="B10" s="11" t="s">
        <v>293</v>
      </c>
      <c r="C10" s="121" t="s">
        <v>329</v>
      </c>
      <c r="D10" s="121" t="s">
        <v>330</v>
      </c>
      <c r="E10" s="121" t="s">
        <v>331</v>
      </c>
      <c r="F10" s="121" t="s">
        <v>332</v>
      </c>
      <c r="G10" s="122" t="s">
        <v>423</v>
      </c>
      <c r="H10" s="122" t="s">
        <v>424</v>
      </c>
      <c r="I10" s="122" t="s">
        <v>425</v>
      </c>
    </row>
    <row r="11" spans="1:9" s="50" customFormat="1" ht="21.75" customHeight="1">
      <c r="A11" s="11">
        <v>1</v>
      </c>
      <c r="B11" s="11">
        <v>2</v>
      </c>
      <c r="C11" s="11">
        <v>3</v>
      </c>
      <c r="D11" s="11">
        <v>4</v>
      </c>
      <c r="E11" s="11">
        <v>5</v>
      </c>
      <c r="F11" s="11">
        <v>6</v>
      </c>
      <c r="G11" s="11">
        <v>7</v>
      </c>
      <c r="H11" s="11">
        <v>8</v>
      </c>
      <c r="I11" s="11">
        <v>9</v>
      </c>
    </row>
    <row r="12" spans="1:9" ht="16.5" customHeight="1">
      <c r="A12" s="123">
        <v>1</v>
      </c>
      <c r="B12" s="13" t="s">
        <v>302</v>
      </c>
      <c r="C12" s="14" t="s">
        <v>294</v>
      </c>
      <c r="D12" s="14"/>
      <c r="E12" s="14"/>
      <c r="F12" s="14"/>
      <c r="G12" s="15">
        <f>G13+G19+G38+G44</f>
        <v>5138.843000000001</v>
      </c>
      <c r="H12" s="15">
        <f>H13+H19+H38+H44</f>
        <v>5500.824</v>
      </c>
      <c r="I12" s="15">
        <f>I13+I19+I38+I44</f>
        <v>5474.5049</v>
      </c>
    </row>
    <row r="13" spans="1:10" ht="48" customHeight="1">
      <c r="A13" s="123">
        <v>2</v>
      </c>
      <c r="B13" s="12" t="s">
        <v>333</v>
      </c>
      <c r="C13" s="16" t="s">
        <v>294</v>
      </c>
      <c r="D13" s="16" t="s">
        <v>295</v>
      </c>
      <c r="E13" s="16"/>
      <c r="F13" s="16"/>
      <c r="G13" s="17">
        <f>G18</f>
        <v>620.428</v>
      </c>
      <c r="H13" s="17">
        <f>H18</f>
        <v>620.428</v>
      </c>
      <c r="I13" s="17">
        <f>I18</f>
        <v>620.428</v>
      </c>
      <c r="J13" s="18"/>
    </row>
    <row r="14" spans="1:10" ht="18" customHeight="1">
      <c r="A14" s="123">
        <v>3</v>
      </c>
      <c r="B14" s="12" t="s">
        <v>323</v>
      </c>
      <c r="C14" s="16" t="s">
        <v>294</v>
      </c>
      <c r="D14" s="16" t="s">
        <v>295</v>
      </c>
      <c r="E14" s="16" t="s">
        <v>363</v>
      </c>
      <c r="F14" s="16"/>
      <c r="G14" s="17">
        <f>G15</f>
        <v>620.428</v>
      </c>
      <c r="H14" s="17">
        <f>H18</f>
        <v>620.428</v>
      </c>
      <c r="I14" s="17">
        <v>696.999</v>
      </c>
      <c r="J14" s="18"/>
    </row>
    <row r="15" spans="1:10" ht="33" customHeight="1">
      <c r="A15" s="123">
        <v>4</v>
      </c>
      <c r="B15" s="12" t="s">
        <v>334</v>
      </c>
      <c r="C15" s="16" t="s">
        <v>294</v>
      </c>
      <c r="D15" s="16" t="s">
        <v>295</v>
      </c>
      <c r="E15" s="16" t="s">
        <v>364</v>
      </c>
      <c r="F15" s="16"/>
      <c r="G15" s="17">
        <f>G16</f>
        <v>620.428</v>
      </c>
      <c r="H15" s="17">
        <f>H14</f>
        <v>620.428</v>
      </c>
      <c r="I15" s="17">
        <v>696.999</v>
      </c>
      <c r="J15" s="18"/>
    </row>
    <row r="16" spans="1:10" ht="23.25" customHeight="1">
      <c r="A16" s="123">
        <v>5</v>
      </c>
      <c r="B16" s="12" t="s">
        <v>303</v>
      </c>
      <c r="C16" s="16" t="s">
        <v>294</v>
      </c>
      <c r="D16" s="16" t="s">
        <v>295</v>
      </c>
      <c r="E16" s="16" t="s">
        <v>508</v>
      </c>
      <c r="F16" s="16"/>
      <c r="G16" s="17">
        <f>G18</f>
        <v>620.428</v>
      </c>
      <c r="H16" s="17">
        <f>H18</f>
        <v>620.428</v>
      </c>
      <c r="I16" s="17">
        <f>I18</f>
        <v>620.428</v>
      </c>
      <c r="J16" s="18"/>
    </row>
    <row r="17" spans="1:10" ht="33" customHeight="1">
      <c r="A17" s="123">
        <v>6</v>
      </c>
      <c r="B17" s="12" t="s">
        <v>339</v>
      </c>
      <c r="C17" s="16" t="s">
        <v>294</v>
      </c>
      <c r="D17" s="16" t="s">
        <v>295</v>
      </c>
      <c r="E17" s="16" t="s">
        <v>508</v>
      </c>
      <c r="F17" s="19" t="s">
        <v>324</v>
      </c>
      <c r="G17" s="17">
        <f>G16</f>
        <v>620.428</v>
      </c>
      <c r="H17" s="17">
        <f>H16</f>
        <v>620.428</v>
      </c>
      <c r="I17" s="17">
        <f>I16</f>
        <v>620.428</v>
      </c>
      <c r="J17" s="18"/>
    </row>
    <row r="18" spans="1:10" ht="33" customHeight="1">
      <c r="A18" s="123">
        <v>7</v>
      </c>
      <c r="B18" s="12" t="s">
        <v>335</v>
      </c>
      <c r="C18" s="16" t="s">
        <v>294</v>
      </c>
      <c r="D18" s="16" t="s">
        <v>295</v>
      </c>
      <c r="E18" s="16" t="s">
        <v>508</v>
      </c>
      <c r="F18" s="16" t="s">
        <v>320</v>
      </c>
      <c r="G18" s="17">
        <v>620.428</v>
      </c>
      <c r="H18" s="17">
        <v>620.428</v>
      </c>
      <c r="I18" s="17">
        <v>620.428</v>
      </c>
      <c r="J18" s="18"/>
    </row>
    <row r="19" spans="1:10" ht="63.75" customHeight="1">
      <c r="A19" s="123">
        <v>8</v>
      </c>
      <c r="B19" s="13" t="s">
        <v>336</v>
      </c>
      <c r="C19" s="14" t="s">
        <v>294</v>
      </c>
      <c r="D19" s="14" t="s">
        <v>300</v>
      </c>
      <c r="E19" s="14"/>
      <c r="F19" s="14"/>
      <c r="G19" s="20">
        <f>G20+G29+G34</f>
        <v>4511.145</v>
      </c>
      <c r="H19" s="20">
        <f>H20+H29+H34</f>
        <v>4873.036</v>
      </c>
      <c r="I19" s="20">
        <f>I20+I29+I34</f>
        <v>4846.7169</v>
      </c>
      <c r="J19" s="18"/>
    </row>
    <row r="20" spans="1:10" ht="20.25" customHeight="1">
      <c r="A20" s="123">
        <v>9</v>
      </c>
      <c r="B20" s="27" t="s">
        <v>337</v>
      </c>
      <c r="C20" s="24" t="s">
        <v>294</v>
      </c>
      <c r="D20" s="24" t="s">
        <v>300</v>
      </c>
      <c r="E20" s="24" t="s">
        <v>382</v>
      </c>
      <c r="F20" s="24"/>
      <c r="G20" s="21">
        <f aca="true" t="shared" si="0" ref="G20:I21">G21</f>
        <v>4496.274</v>
      </c>
      <c r="H20" s="21">
        <f t="shared" si="0"/>
        <v>4873.036</v>
      </c>
      <c r="I20" s="21">
        <f t="shared" si="0"/>
        <v>4846.7169</v>
      </c>
      <c r="J20" s="18"/>
    </row>
    <row r="21" spans="1:10" ht="33" customHeight="1">
      <c r="A21" s="123">
        <v>10</v>
      </c>
      <c r="B21" s="27" t="s">
        <v>334</v>
      </c>
      <c r="C21" s="24" t="s">
        <v>294</v>
      </c>
      <c r="D21" s="24" t="s">
        <v>300</v>
      </c>
      <c r="E21" s="24" t="s">
        <v>383</v>
      </c>
      <c r="F21" s="24"/>
      <c r="G21" s="21">
        <f t="shared" si="0"/>
        <v>4496.274</v>
      </c>
      <c r="H21" s="21">
        <f t="shared" si="0"/>
        <v>4873.036</v>
      </c>
      <c r="I21" s="21">
        <f t="shared" si="0"/>
        <v>4846.7169</v>
      </c>
      <c r="J21" s="18"/>
    </row>
    <row r="22" spans="1:10" ht="63.75" customHeight="1">
      <c r="A22" s="123">
        <v>11</v>
      </c>
      <c r="B22" s="22" t="s">
        <v>338</v>
      </c>
      <c r="C22" s="24" t="s">
        <v>294</v>
      </c>
      <c r="D22" s="24" t="s">
        <v>300</v>
      </c>
      <c r="E22" s="24" t="s">
        <v>384</v>
      </c>
      <c r="F22" s="24"/>
      <c r="G22" s="21">
        <f>G24+G26+G28</f>
        <v>4496.274</v>
      </c>
      <c r="H22" s="21">
        <f>H24+H26+H28</f>
        <v>4873.036</v>
      </c>
      <c r="I22" s="21">
        <f>I24+I26+I28</f>
        <v>4846.7169</v>
      </c>
      <c r="J22" s="18"/>
    </row>
    <row r="23" spans="1:10" ht="96.75" customHeight="1">
      <c r="A23" s="123">
        <v>12</v>
      </c>
      <c r="B23" s="22" t="s">
        <v>339</v>
      </c>
      <c r="C23" s="24" t="s">
        <v>294</v>
      </c>
      <c r="D23" s="24" t="s">
        <v>300</v>
      </c>
      <c r="E23" s="24" t="s">
        <v>384</v>
      </c>
      <c r="F23" s="24" t="s">
        <v>324</v>
      </c>
      <c r="G23" s="21">
        <v>3014.508</v>
      </c>
      <c r="H23" s="21">
        <v>3184.418</v>
      </c>
      <c r="I23" s="21">
        <f>H23*1.05-302.1</f>
        <v>3041.5389000000005</v>
      </c>
      <c r="J23" s="18"/>
    </row>
    <row r="24" spans="1:10" ht="32.25" customHeight="1">
      <c r="A24" s="123">
        <v>13</v>
      </c>
      <c r="B24" s="22" t="s">
        <v>377</v>
      </c>
      <c r="C24" s="24" t="s">
        <v>294</v>
      </c>
      <c r="D24" s="24" t="s">
        <v>300</v>
      </c>
      <c r="E24" s="24" t="s">
        <v>384</v>
      </c>
      <c r="F24" s="24" t="s">
        <v>320</v>
      </c>
      <c r="G24" s="21">
        <v>3014.508</v>
      </c>
      <c r="H24" s="21">
        <v>3184.418</v>
      </c>
      <c r="I24" s="21">
        <f>H24*1.05-302.1</f>
        <v>3041.5389000000005</v>
      </c>
      <c r="J24" s="18"/>
    </row>
    <row r="25" spans="1:10" ht="33" customHeight="1">
      <c r="A25" s="123">
        <v>14</v>
      </c>
      <c r="B25" s="22" t="s">
        <v>341</v>
      </c>
      <c r="C25" s="24" t="s">
        <v>294</v>
      </c>
      <c r="D25" s="24" t="s">
        <v>300</v>
      </c>
      <c r="E25" s="24" t="s">
        <v>384</v>
      </c>
      <c r="F25" s="24" t="s">
        <v>325</v>
      </c>
      <c r="G25" s="21">
        <f>G26</f>
        <v>1459.8500000000001</v>
      </c>
      <c r="H25" s="21">
        <f>H26</f>
        <v>1662.087</v>
      </c>
      <c r="I25" s="21">
        <f>I26</f>
        <v>1777.32</v>
      </c>
      <c r="J25" s="18"/>
    </row>
    <row r="26" spans="1:10" ht="33" customHeight="1">
      <c r="A26" s="123">
        <v>15</v>
      </c>
      <c r="B26" s="22" t="s">
        <v>397</v>
      </c>
      <c r="C26" s="24" t="s">
        <v>294</v>
      </c>
      <c r="D26" s="24" t="s">
        <v>300</v>
      </c>
      <c r="E26" s="24" t="s">
        <v>384</v>
      </c>
      <c r="F26" s="24" t="s">
        <v>314</v>
      </c>
      <c r="G26" s="21">
        <f>1481.766-21.916</f>
        <v>1459.8500000000001</v>
      </c>
      <c r="H26" s="21">
        <f>1661.487+0.6</f>
        <v>1662.087</v>
      </c>
      <c r="I26" s="21">
        <v>1777.32</v>
      </c>
      <c r="J26" s="18"/>
    </row>
    <row r="27" spans="1:10" ht="19.5" customHeight="1">
      <c r="A27" s="123">
        <v>16</v>
      </c>
      <c r="B27" s="22" t="s">
        <v>343</v>
      </c>
      <c r="C27" s="24" t="s">
        <v>294</v>
      </c>
      <c r="D27" s="24" t="s">
        <v>300</v>
      </c>
      <c r="E27" s="24" t="s">
        <v>384</v>
      </c>
      <c r="F27" s="24" t="s">
        <v>344</v>
      </c>
      <c r="G27" s="21">
        <f>G28</f>
        <v>21.916</v>
      </c>
      <c r="H27" s="21">
        <f>H28</f>
        <v>26.531</v>
      </c>
      <c r="I27" s="21">
        <v>27.858</v>
      </c>
      <c r="J27" s="18"/>
    </row>
    <row r="28" spans="1:10" ht="33" customHeight="1">
      <c r="A28" s="123">
        <v>17</v>
      </c>
      <c r="B28" s="22" t="s">
        <v>420</v>
      </c>
      <c r="C28" s="24" t="s">
        <v>294</v>
      </c>
      <c r="D28" s="24" t="s">
        <v>300</v>
      </c>
      <c r="E28" s="24" t="s">
        <v>384</v>
      </c>
      <c r="F28" s="24" t="s">
        <v>321</v>
      </c>
      <c r="G28" s="21">
        <v>21.916</v>
      </c>
      <c r="H28" s="21">
        <v>26.531</v>
      </c>
      <c r="I28" s="21">
        <v>27.858</v>
      </c>
      <c r="J28" s="18"/>
    </row>
    <row r="29" spans="1:10" ht="69" customHeight="1">
      <c r="A29" s="123">
        <v>18</v>
      </c>
      <c r="B29" s="22" t="s">
        <v>395</v>
      </c>
      <c r="C29" s="24" t="s">
        <v>294</v>
      </c>
      <c r="D29" s="24" t="s">
        <v>300</v>
      </c>
      <c r="E29" s="24" t="s">
        <v>354</v>
      </c>
      <c r="F29" s="24"/>
      <c r="G29" s="21">
        <f>G31</f>
        <v>1</v>
      </c>
      <c r="H29" s="21">
        <v>0</v>
      </c>
      <c r="I29" s="21">
        <v>0</v>
      </c>
      <c r="J29" s="18"/>
    </row>
    <row r="30" spans="1:10" ht="84" customHeight="1">
      <c r="A30" s="123">
        <v>19</v>
      </c>
      <c r="B30" s="115" t="s">
        <v>409</v>
      </c>
      <c r="C30" s="24" t="s">
        <v>294</v>
      </c>
      <c r="D30" s="24" t="s">
        <v>300</v>
      </c>
      <c r="E30" s="24" t="s">
        <v>443</v>
      </c>
      <c r="F30" s="24"/>
      <c r="G30" s="21">
        <v>1</v>
      </c>
      <c r="H30" s="21">
        <v>0</v>
      </c>
      <c r="I30" s="21">
        <v>0</v>
      </c>
      <c r="J30" s="18"/>
    </row>
    <row r="31" spans="1:9" s="119" customFormat="1" ht="173.25" customHeight="1">
      <c r="A31" s="123">
        <v>20</v>
      </c>
      <c r="B31" s="115" t="s">
        <v>410</v>
      </c>
      <c r="C31" s="117" t="s">
        <v>294</v>
      </c>
      <c r="D31" s="117" t="s">
        <v>300</v>
      </c>
      <c r="E31" s="117" t="s">
        <v>411</v>
      </c>
      <c r="F31" s="117"/>
      <c r="G31" s="118">
        <v>1</v>
      </c>
      <c r="H31" s="118">
        <f aca="true" t="shared" si="1" ref="H31:I36">H30</f>
        <v>0</v>
      </c>
      <c r="I31" s="118">
        <f t="shared" si="1"/>
        <v>0</v>
      </c>
    </row>
    <row r="32" spans="1:9" s="119" customFormat="1" ht="32.25" customHeight="1">
      <c r="A32" s="123">
        <v>21</v>
      </c>
      <c r="B32" s="22" t="s">
        <v>341</v>
      </c>
      <c r="C32" s="117" t="s">
        <v>294</v>
      </c>
      <c r="D32" s="117" t="s">
        <v>300</v>
      </c>
      <c r="E32" s="117" t="s">
        <v>411</v>
      </c>
      <c r="F32" s="117" t="s">
        <v>325</v>
      </c>
      <c r="G32" s="118">
        <v>1</v>
      </c>
      <c r="H32" s="118">
        <f t="shared" si="1"/>
        <v>0</v>
      </c>
      <c r="I32" s="118">
        <f t="shared" si="1"/>
        <v>0</v>
      </c>
    </row>
    <row r="33" spans="1:9" s="119" customFormat="1" ht="39" customHeight="1">
      <c r="A33" s="123">
        <v>22</v>
      </c>
      <c r="B33" s="22" t="s">
        <v>397</v>
      </c>
      <c r="C33" s="117" t="s">
        <v>294</v>
      </c>
      <c r="D33" s="117" t="s">
        <v>300</v>
      </c>
      <c r="E33" s="117" t="s">
        <v>411</v>
      </c>
      <c r="F33" s="117" t="s">
        <v>314</v>
      </c>
      <c r="G33" s="118">
        <v>1</v>
      </c>
      <c r="H33" s="118">
        <f t="shared" si="1"/>
        <v>0</v>
      </c>
      <c r="I33" s="118">
        <f t="shared" si="1"/>
        <v>0</v>
      </c>
    </row>
    <row r="34" spans="1:10" ht="20.25" customHeight="1">
      <c r="A34" s="123">
        <v>23</v>
      </c>
      <c r="B34" s="22" t="s">
        <v>376</v>
      </c>
      <c r="C34" s="25" t="s">
        <v>294</v>
      </c>
      <c r="D34" s="25" t="s">
        <v>300</v>
      </c>
      <c r="E34" s="25" t="s">
        <v>386</v>
      </c>
      <c r="F34" s="25"/>
      <c r="G34" s="21">
        <f>G35</f>
        <v>13.871</v>
      </c>
      <c r="H34" s="118">
        <f t="shared" si="1"/>
        <v>0</v>
      </c>
      <c r="I34" s="118">
        <f t="shared" si="1"/>
        <v>0</v>
      </c>
      <c r="J34" s="18"/>
    </row>
    <row r="35" spans="1:10" ht="173.25" customHeight="1">
      <c r="A35" s="123">
        <v>24</v>
      </c>
      <c r="B35" s="28" t="s">
        <v>385</v>
      </c>
      <c r="C35" s="25" t="s">
        <v>294</v>
      </c>
      <c r="D35" s="25" t="s">
        <v>300</v>
      </c>
      <c r="E35" s="25" t="s">
        <v>387</v>
      </c>
      <c r="F35" s="25"/>
      <c r="G35" s="21">
        <f>G36</f>
        <v>13.871</v>
      </c>
      <c r="H35" s="118">
        <f t="shared" si="1"/>
        <v>0</v>
      </c>
      <c r="I35" s="118">
        <f t="shared" si="1"/>
        <v>0</v>
      </c>
      <c r="J35" s="18"/>
    </row>
    <row r="36" spans="1:10" ht="18.75" customHeight="1">
      <c r="A36" s="123">
        <v>25</v>
      </c>
      <c r="B36" s="28" t="s">
        <v>304</v>
      </c>
      <c r="C36" s="25" t="s">
        <v>294</v>
      </c>
      <c r="D36" s="25" t="s">
        <v>300</v>
      </c>
      <c r="E36" s="25" t="s">
        <v>387</v>
      </c>
      <c r="F36" s="25" t="s">
        <v>347</v>
      </c>
      <c r="G36" s="21">
        <f>G37</f>
        <v>13.871</v>
      </c>
      <c r="H36" s="118">
        <f t="shared" si="1"/>
        <v>0</v>
      </c>
      <c r="I36" s="118">
        <f t="shared" si="1"/>
        <v>0</v>
      </c>
      <c r="J36" s="18"/>
    </row>
    <row r="37" spans="1:10" ht="17.25" customHeight="1">
      <c r="A37" s="123">
        <v>26</v>
      </c>
      <c r="B37" s="28" t="s">
        <v>312</v>
      </c>
      <c r="C37" s="25" t="s">
        <v>294</v>
      </c>
      <c r="D37" s="25" t="s">
        <v>300</v>
      </c>
      <c r="E37" s="25" t="s">
        <v>387</v>
      </c>
      <c r="F37" s="25" t="s">
        <v>316</v>
      </c>
      <c r="G37" s="21">
        <v>13.871</v>
      </c>
      <c r="H37" s="21">
        <v>0</v>
      </c>
      <c r="I37" s="21">
        <v>0</v>
      </c>
      <c r="J37" s="18"/>
    </row>
    <row r="38" spans="1:10" ht="18" customHeight="1">
      <c r="A38" s="123">
        <v>27</v>
      </c>
      <c r="B38" s="22" t="s">
        <v>315</v>
      </c>
      <c r="C38" s="24" t="s">
        <v>294</v>
      </c>
      <c r="D38" s="24" t="s">
        <v>308</v>
      </c>
      <c r="E38" s="24"/>
      <c r="F38" s="23"/>
      <c r="G38" s="21">
        <f>G39</f>
        <v>5</v>
      </c>
      <c r="H38" s="21">
        <f aca="true" t="shared" si="2" ref="H38:I42">H39</f>
        <v>5</v>
      </c>
      <c r="I38" s="21">
        <f t="shared" si="2"/>
        <v>5</v>
      </c>
      <c r="J38" s="18"/>
    </row>
    <row r="39" spans="1:10" ht="15.75" customHeight="1">
      <c r="A39" s="123">
        <v>28</v>
      </c>
      <c r="B39" s="28" t="s">
        <v>323</v>
      </c>
      <c r="C39" s="24" t="s">
        <v>294</v>
      </c>
      <c r="D39" s="24" t="s">
        <v>308</v>
      </c>
      <c r="E39" s="24" t="s">
        <v>363</v>
      </c>
      <c r="F39" s="23"/>
      <c r="G39" s="21">
        <f>G40</f>
        <v>5</v>
      </c>
      <c r="H39" s="21">
        <f t="shared" si="2"/>
        <v>5</v>
      </c>
      <c r="I39" s="21">
        <f t="shared" si="2"/>
        <v>5</v>
      </c>
      <c r="J39" s="18"/>
    </row>
    <row r="40" spans="1:10" ht="15" customHeight="1">
      <c r="A40" s="123">
        <v>29</v>
      </c>
      <c r="B40" s="29" t="s">
        <v>390</v>
      </c>
      <c r="C40" s="24" t="s">
        <v>294</v>
      </c>
      <c r="D40" s="24" t="s">
        <v>308</v>
      </c>
      <c r="E40" s="24" t="s">
        <v>388</v>
      </c>
      <c r="F40" s="23"/>
      <c r="G40" s="21">
        <f>G42</f>
        <v>5</v>
      </c>
      <c r="H40" s="21">
        <f>H42</f>
        <v>5</v>
      </c>
      <c r="I40" s="21">
        <f>I42</f>
        <v>5</v>
      </c>
      <c r="J40" s="18"/>
    </row>
    <row r="41" spans="1:10" ht="33.75" customHeight="1">
      <c r="A41" s="123">
        <v>30</v>
      </c>
      <c r="B41" s="124" t="s">
        <v>438</v>
      </c>
      <c r="C41" s="24" t="s">
        <v>294</v>
      </c>
      <c r="D41" s="24" t="s">
        <v>308</v>
      </c>
      <c r="E41" s="24" t="s">
        <v>389</v>
      </c>
      <c r="F41" s="23"/>
      <c r="G41" s="21">
        <f>G42</f>
        <v>5</v>
      </c>
      <c r="H41" s="21">
        <f>H42</f>
        <v>5</v>
      </c>
      <c r="I41" s="21">
        <f>I42</f>
        <v>5</v>
      </c>
      <c r="J41" s="18"/>
    </row>
    <row r="42" spans="1:10" ht="16.5" customHeight="1">
      <c r="A42" s="123">
        <v>31</v>
      </c>
      <c r="B42" s="22" t="s">
        <v>343</v>
      </c>
      <c r="C42" s="25" t="s">
        <v>294</v>
      </c>
      <c r="D42" s="25" t="s">
        <v>308</v>
      </c>
      <c r="E42" s="25" t="s">
        <v>389</v>
      </c>
      <c r="F42" s="26">
        <v>800</v>
      </c>
      <c r="G42" s="21">
        <f>G43</f>
        <v>5</v>
      </c>
      <c r="H42" s="21">
        <f t="shared" si="2"/>
        <v>5</v>
      </c>
      <c r="I42" s="21">
        <f t="shared" si="2"/>
        <v>5</v>
      </c>
      <c r="J42" s="18"/>
    </row>
    <row r="43" spans="1:10" ht="18" customHeight="1">
      <c r="A43" s="123">
        <v>32</v>
      </c>
      <c r="B43" s="29" t="s">
        <v>372</v>
      </c>
      <c r="C43" s="24" t="s">
        <v>294</v>
      </c>
      <c r="D43" s="24" t="s">
        <v>308</v>
      </c>
      <c r="E43" s="24" t="s">
        <v>389</v>
      </c>
      <c r="F43" s="23">
        <v>870</v>
      </c>
      <c r="G43" s="21">
        <v>5</v>
      </c>
      <c r="H43" s="21">
        <v>5</v>
      </c>
      <c r="I43" s="21">
        <v>5</v>
      </c>
      <c r="J43" s="18"/>
    </row>
    <row r="44" spans="1:10" ht="15" customHeight="1">
      <c r="A44" s="123">
        <v>33</v>
      </c>
      <c r="B44" s="30" t="s">
        <v>346</v>
      </c>
      <c r="C44" s="31" t="s">
        <v>294</v>
      </c>
      <c r="D44" s="31" t="s">
        <v>309</v>
      </c>
      <c r="E44" s="31"/>
      <c r="F44" s="31"/>
      <c r="G44" s="32">
        <f>G45</f>
        <v>2.27</v>
      </c>
      <c r="H44" s="32">
        <f aca="true" t="shared" si="3" ref="H44:I48">H45</f>
        <v>2.36</v>
      </c>
      <c r="I44" s="32">
        <f t="shared" si="3"/>
        <v>2.36</v>
      </c>
      <c r="J44" s="18"/>
    </row>
    <row r="45" spans="1:10" ht="13.5" customHeight="1">
      <c r="A45" s="123">
        <v>34</v>
      </c>
      <c r="B45" s="125" t="s">
        <v>337</v>
      </c>
      <c r="C45" s="24" t="s">
        <v>294</v>
      </c>
      <c r="D45" s="24" t="s">
        <v>309</v>
      </c>
      <c r="E45" s="24" t="s">
        <v>363</v>
      </c>
      <c r="F45" s="24"/>
      <c r="G45" s="21">
        <f>G46</f>
        <v>2.27</v>
      </c>
      <c r="H45" s="21">
        <f t="shared" si="3"/>
        <v>2.36</v>
      </c>
      <c r="I45" s="21">
        <f t="shared" si="3"/>
        <v>2.36</v>
      </c>
      <c r="J45" s="18"/>
    </row>
    <row r="46" spans="1:10" ht="66" customHeight="1">
      <c r="A46" s="123">
        <v>35</v>
      </c>
      <c r="B46" s="124" t="s">
        <v>393</v>
      </c>
      <c r="C46" s="24" t="s">
        <v>294</v>
      </c>
      <c r="D46" s="24" t="s">
        <v>309</v>
      </c>
      <c r="E46" s="24" t="s">
        <v>391</v>
      </c>
      <c r="F46" s="24"/>
      <c r="G46" s="21">
        <f>G47</f>
        <v>2.27</v>
      </c>
      <c r="H46" s="21">
        <f t="shared" si="3"/>
        <v>2.36</v>
      </c>
      <c r="I46" s="21">
        <f t="shared" si="3"/>
        <v>2.36</v>
      </c>
      <c r="J46" s="18"/>
    </row>
    <row r="47" spans="1:10" ht="62.25" customHeight="1">
      <c r="A47" s="123">
        <v>36</v>
      </c>
      <c r="B47" s="124" t="s">
        <v>374</v>
      </c>
      <c r="C47" s="24" t="s">
        <v>294</v>
      </c>
      <c r="D47" s="24" t="s">
        <v>309</v>
      </c>
      <c r="E47" s="24" t="s">
        <v>392</v>
      </c>
      <c r="F47" s="24"/>
      <c r="G47" s="21">
        <f>G48</f>
        <v>2.27</v>
      </c>
      <c r="H47" s="21">
        <f t="shared" si="3"/>
        <v>2.36</v>
      </c>
      <c r="I47" s="21">
        <f t="shared" si="3"/>
        <v>2.36</v>
      </c>
      <c r="J47" s="18"/>
    </row>
    <row r="48" spans="1:10" ht="33" customHeight="1">
      <c r="A48" s="123">
        <v>37</v>
      </c>
      <c r="B48" s="22" t="s">
        <v>341</v>
      </c>
      <c r="C48" s="24" t="s">
        <v>294</v>
      </c>
      <c r="D48" s="24" t="s">
        <v>309</v>
      </c>
      <c r="E48" s="24" t="s">
        <v>392</v>
      </c>
      <c r="F48" s="24" t="s">
        <v>325</v>
      </c>
      <c r="G48" s="21">
        <f>G49</f>
        <v>2.27</v>
      </c>
      <c r="H48" s="21">
        <f t="shared" si="3"/>
        <v>2.36</v>
      </c>
      <c r="I48" s="21">
        <f t="shared" si="3"/>
        <v>2.36</v>
      </c>
      <c r="J48" s="18"/>
    </row>
    <row r="49" spans="1:10" ht="33" customHeight="1">
      <c r="A49" s="123">
        <v>38</v>
      </c>
      <c r="B49" s="22" t="s">
        <v>397</v>
      </c>
      <c r="C49" s="24" t="s">
        <v>294</v>
      </c>
      <c r="D49" s="24" t="s">
        <v>309</v>
      </c>
      <c r="E49" s="24" t="s">
        <v>392</v>
      </c>
      <c r="F49" s="24" t="s">
        <v>314</v>
      </c>
      <c r="G49" s="118">
        <v>2.27</v>
      </c>
      <c r="H49" s="118">
        <v>2.36</v>
      </c>
      <c r="I49" s="118">
        <v>2.36</v>
      </c>
      <c r="J49" s="18"/>
    </row>
    <row r="50" spans="1:10" ht="26.25" customHeight="1">
      <c r="A50" s="123">
        <v>39</v>
      </c>
      <c r="B50" s="38" t="s">
        <v>357</v>
      </c>
      <c r="C50" s="31" t="s">
        <v>295</v>
      </c>
      <c r="D50" s="31"/>
      <c r="E50" s="31"/>
      <c r="F50" s="31"/>
      <c r="G50" s="32">
        <f>G51</f>
        <v>80.10000000000001</v>
      </c>
      <c r="H50" s="32">
        <f>H51</f>
        <v>80.4</v>
      </c>
      <c r="I50" s="32">
        <f>I51</f>
        <v>80.4</v>
      </c>
      <c r="J50" s="18"/>
    </row>
    <row r="51" spans="1:10" ht="33" customHeight="1">
      <c r="A51" s="123">
        <v>40</v>
      </c>
      <c r="B51" s="22" t="s">
        <v>358</v>
      </c>
      <c r="C51" s="24" t="s">
        <v>295</v>
      </c>
      <c r="D51" s="24" t="s">
        <v>301</v>
      </c>
      <c r="E51" s="31"/>
      <c r="F51" s="31"/>
      <c r="G51" s="21">
        <f>G53</f>
        <v>80.10000000000001</v>
      </c>
      <c r="H51" s="21">
        <f>H53</f>
        <v>80.4</v>
      </c>
      <c r="I51" s="21">
        <f>I53</f>
        <v>80.4</v>
      </c>
      <c r="J51" s="18"/>
    </row>
    <row r="52" spans="1:10" ht="24" customHeight="1">
      <c r="A52" s="123">
        <v>41</v>
      </c>
      <c r="B52" s="22" t="s">
        <v>371</v>
      </c>
      <c r="C52" s="24" t="s">
        <v>295</v>
      </c>
      <c r="D52" s="24" t="s">
        <v>301</v>
      </c>
      <c r="E52" s="24" t="s">
        <v>363</v>
      </c>
      <c r="F52" s="31"/>
      <c r="G52" s="126">
        <v>80.1</v>
      </c>
      <c r="H52" s="126">
        <v>80.4</v>
      </c>
      <c r="I52" s="126">
        <v>80.4</v>
      </c>
      <c r="J52" s="18"/>
    </row>
    <row r="53" spans="1:10" ht="65.25" customHeight="1">
      <c r="A53" s="123">
        <v>42</v>
      </c>
      <c r="B53" s="124" t="s">
        <v>393</v>
      </c>
      <c r="C53" s="24" t="s">
        <v>295</v>
      </c>
      <c r="D53" s="24" t="s">
        <v>301</v>
      </c>
      <c r="E53" s="24" t="s">
        <v>391</v>
      </c>
      <c r="F53" s="31"/>
      <c r="G53" s="21">
        <f>G54</f>
        <v>80.10000000000001</v>
      </c>
      <c r="H53" s="21">
        <f>H54</f>
        <v>80.4</v>
      </c>
      <c r="I53" s="21">
        <f>I54</f>
        <v>80.4</v>
      </c>
      <c r="J53" s="18"/>
    </row>
    <row r="54" spans="1:10" ht="63" customHeight="1">
      <c r="A54" s="123">
        <v>43</v>
      </c>
      <c r="B54" s="22" t="s">
        <v>359</v>
      </c>
      <c r="C54" s="24" t="s">
        <v>295</v>
      </c>
      <c r="D54" s="24" t="s">
        <v>301</v>
      </c>
      <c r="E54" s="24" t="s">
        <v>394</v>
      </c>
      <c r="F54" s="31"/>
      <c r="G54" s="21">
        <f>G55+G57</f>
        <v>80.10000000000001</v>
      </c>
      <c r="H54" s="21">
        <f>H55+H57</f>
        <v>80.4</v>
      </c>
      <c r="I54" s="21">
        <f>I55+I57</f>
        <v>80.4</v>
      </c>
      <c r="J54" s="18"/>
    </row>
    <row r="55" spans="1:10" ht="98.25" customHeight="1">
      <c r="A55" s="123">
        <v>44</v>
      </c>
      <c r="B55" s="22" t="s">
        <v>339</v>
      </c>
      <c r="C55" s="24" t="s">
        <v>295</v>
      </c>
      <c r="D55" s="24" t="s">
        <v>301</v>
      </c>
      <c r="E55" s="24" t="s">
        <v>394</v>
      </c>
      <c r="F55" s="24" t="s">
        <v>324</v>
      </c>
      <c r="G55" s="21">
        <v>65.846</v>
      </c>
      <c r="H55" s="126">
        <f>65.846+0.3</f>
        <v>66.146</v>
      </c>
      <c r="I55" s="126">
        <f>65.846+0.3</f>
        <v>66.146</v>
      </c>
      <c r="J55" s="18"/>
    </row>
    <row r="56" spans="1:10" ht="40.5" customHeight="1">
      <c r="A56" s="123">
        <v>45</v>
      </c>
      <c r="B56" s="22" t="s">
        <v>377</v>
      </c>
      <c r="C56" s="24" t="s">
        <v>295</v>
      </c>
      <c r="D56" s="24" t="s">
        <v>301</v>
      </c>
      <c r="E56" s="24" t="s">
        <v>394</v>
      </c>
      <c r="F56" s="24" t="s">
        <v>320</v>
      </c>
      <c r="G56" s="126">
        <v>65.846</v>
      </c>
      <c r="H56" s="126">
        <f>65.846+0.3</f>
        <v>66.146</v>
      </c>
      <c r="I56" s="126">
        <f>65.846+0.3</f>
        <v>66.146</v>
      </c>
      <c r="J56" s="18"/>
    </row>
    <row r="57" spans="1:10" ht="33" customHeight="1">
      <c r="A57" s="123">
        <v>14</v>
      </c>
      <c r="B57" s="22" t="s">
        <v>341</v>
      </c>
      <c r="C57" s="24" t="s">
        <v>295</v>
      </c>
      <c r="D57" s="24" t="s">
        <v>301</v>
      </c>
      <c r="E57" s="24" t="s">
        <v>394</v>
      </c>
      <c r="F57" s="24" t="s">
        <v>325</v>
      </c>
      <c r="G57" s="21">
        <v>14.254</v>
      </c>
      <c r="H57" s="21">
        <v>14.254</v>
      </c>
      <c r="I57" s="21">
        <v>14.254</v>
      </c>
      <c r="J57" s="18"/>
    </row>
    <row r="58" spans="1:10" ht="33" customHeight="1">
      <c r="A58" s="123">
        <v>15</v>
      </c>
      <c r="B58" s="22" t="s">
        <v>397</v>
      </c>
      <c r="C58" s="24" t="s">
        <v>295</v>
      </c>
      <c r="D58" s="24" t="s">
        <v>301</v>
      </c>
      <c r="E58" s="24" t="s">
        <v>394</v>
      </c>
      <c r="F58" s="24" t="s">
        <v>314</v>
      </c>
      <c r="G58" s="21">
        <v>14.254</v>
      </c>
      <c r="H58" s="21">
        <v>14.254</v>
      </c>
      <c r="I58" s="21">
        <v>14.254</v>
      </c>
      <c r="J58" s="18"/>
    </row>
    <row r="59" spans="1:10" ht="33" customHeight="1">
      <c r="A59" s="123">
        <v>46</v>
      </c>
      <c r="B59" s="38" t="s">
        <v>310</v>
      </c>
      <c r="C59" s="31" t="s">
        <v>301</v>
      </c>
      <c r="D59" s="24"/>
      <c r="E59" s="24"/>
      <c r="F59" s="24"/>
      <c r="G59" s="32">
        <f>G62</f>
        <v>3.256</v>
      </c>
      <c r="H59" s="32">
        <f>H62</f>
        <v>3.256</v>
      </c>
      <c r="I59" s="32">
        <f>I62</f>
        <v>3.256</v>
      </c>
      <c r="J59" s="18"/>
    </row>
    <row r="60" spans="1:10" ht="33" customHeight="1">
      <c r="A60" s="123">
        <v>47</v>
      </c>
      <c r="B60" s="22" t="s">
        <v>375</v>
      </c>
      <c r="C60" s="24" t="s">
        <v>301</v>
      </c>
      <c r="D60" s="24" t="s">
        <v>296</v>
      </c>
      <c r="E60" s="24"/>
      <c r="F60" s="24"/>
      <c r="G60" s="21">
        <f aca="true" t="shared" si="4" ref="G60:I64">G61</f>
        <v>3.256</v>
      </c>
      <c r="H60" s="21">
        <f t="shared" si="4"/>
        <v>3.256</v>
      </c>
      <c r="I60" s="21">
        <f t="shared" si="4"/>
        <v>3.256</v>
      </c>
      <c r="J60" s="18"/>
    </row>
    <row r="61" spans="1:10" ht="69" customHeight="1">
      <c r="A61" s="123">
        <v>48</v>
      </c>
      <c r="B61" s="22" t="s">
        <v>395</v>
      </c>
      <c r="C61" s="24" t="s">
        <v>301</v>
      </c>
      <c r="D61" s="24" t="s">
        <v>296</v>
      </c>
      <c r="E61" s="24" t="s">
        <v>354</v>
      </c>
      <c r="F61" s="24"/>
      <c r="G61" s="21">
        <f t="shared" si="4"/>
        <v>3.256</v>
      </c>
      <c r="H61" s="21">
        <f t="shared" si="4"/>
        <v>3.256</v>
      </c>
      <c r="I61" s="21">
        <f t="shared" si="4"/>
        <v>3.256</v>
      </c>
      <c r="J61" s="18"/>
    </row>
    <row r="62" spans="1:10" ht="64.5" customHeight="1">
      <c r="A62" s="123">
        <v>49</v>
      </c>
      <c r="B62" s="22" t="s">
        <v>396</v>
      </c>
      <c r="C62" s="24" t="s">
        <v>301</v>
      </c>
      <c r="D62" s="24" t="s">
        <v>296</v>
      </c>
      <c r="E62" s="24" t="s">
        <v>355</v>
      </c>
      <c r="F62" s="24"/>
      <c r="G62" s="21">
        <f>G63+G66</f>
        <v>3.256</v>
      </c>
      <c r="H62" s="21">
        <f>H63+H66</f>
        <v>3.256</v>
      </c>
      <c r="I62" s="21">
        <f>I63+I66</f>
        <v>3.256</v>
      </c>
      <c r="J62" s="18"/>
    </row>
    <row r="63" spans="1:10" ht="161.25" customHeight="1">
      <c r="A63" s="123">
        <v>50</v>
      </c>
      <c r="B63" s="27" t="s">
        <v>426</v>
      </c>
      <c r="C63" s="24" t="s">
        <v>301</v>
      </c>
      <c r="D63" s="24" t="s">
        <v>296</v>
      </c>
      <c r="E63" s="24" t="s">
        <v>427</v>
      </c>
      <c r="F63" s="24"/>
      <c r="G63" s="21">
        <f>G64</f>
        <v>2.776</v>
      </c>
      <c r="H63" s="21">
        <f t="shared" si="4"/>
        <v>2.776</v>
      </c>
      <c r="I63" s="21">
        <f t="shared" si="4"/>
        <v>2.776</v>
      </c>
      <c r="J63" s="18"/>
    </row>
    <row r="64" spans="1:10" ht="33" customHeight="1">
      <c r="A64" s="123">
        <v>51</v>
      </c>
      <c r="B64" s="22" t="s">
        <v>341</v>
      </c>
      <c r="C64" s="24" t="s">
        <v>301</v>
      </c>
      <c r="D64" s="24" t="s">
        <v>296</v>
      </c>
      <c r="E64" s="24" t="s">
        <v>427</v>
      </c>
      <c r="F64" s="24" t="s">
        <v>325</v>
      </c>
      <c r="G64" s="21">
        <f>G65</f>
        <v>2.776</v>
      </c>
      <c r="H64" s="21">
        <f t="shared" si="4"/>
        <v>2.776</v>
      </c>
      <c r="I64" s="21">
        <f t="shared" si="4"/>
        <v>2.776</v>
      </c>
      <c r="J64" s="18"/>
    </row>
    <row r="65" spans="1:10" ht="33" customHeight="1">
      <c r="A65" s="123">
        <v>52</v>
      </c>
      <c r="B65" s="22" t="s">
        <v>397</v>
      </c>
      <c r="C65" s="24" t="s">
        <v>301</v>
      </c>
      <c r="D65" s="24" t="s">
        <v>296</v>
      </c>
      <c r="E65" s="24" t="s">
        <v>427</v>
      </c>
      <c r="F65" s="24" t="s">
        <v>314</v>
      </c>
      <c r="G65" s="21">
        <v>2.776</v>
      </c>
      <c r="H65" s="21">
        <v>2.776</v>
      </c>
      <c r="I65" s="21">
        <v>2.776</v>
      </c>
      <c r="J65" s="18"/>
    </row>
    <row r="66" spans="1:10" s="93" customFormat="1" ht="153.75" customHeight="1">
      <c r="A66" s="123">
        <v>53</v>
      </c>
      <c r="B66" s="41" t="s">
        <v>428</v>
      </c>
      <c r="C66" s="25" t="s">
        <v>301</v>
      </c>
      <c r="D66" s="25" t="s">
        <v>296</v>
      </c>
      <c r="E66" s="25" t="s">
        <v>430</v>
      </c>
      <c r="F66" s="25"/>
      <c r="G66" s="21">
        <f aca="true" t="shared" si="5" ref="G66:I67">G67</f>
        <v>0.48</v>
      </c>
      <c r="H66" s="21">
        <f t="shared" si="5"/>
        <v>0.48</v>
      </c>
      <c r="I66" s="21">
        <f t="shared" si="5"/>
        <v>0.48</v>
      </c>
      <c r="J66" s="92"/>
    </row>
    <row r="67" spans="1:10" s="93" customFormat="1" ht="33" customHeight="1">
      <c r="A67" s="123">
        <v>54</v>
      </c>
      <c r="B67" s="28" t="s">
        <v>341</v>
      </c>
      <c r="C67" s="25" t="s">
        <v>301</v>
      </c>
      <c r="D67" s="25" t="s">
        <v>296</v>
      </c>
      <c r="E67" s="25" t="s">
        <v>430</v>
      </c>
      <c r="F67" s="25" t="s">
        <v>325</v>
      </c>
      <c r="G67" s="21">
        <f t="shared" si="5"/>
        <v>0.48</v>
      </c>
      <c r="H67" s="21">
        <f t="shared" si="5"/>
        <v>0.48</v>
      </c>
      <c r="I67" s="21">
        <f t="shared" si="5"/>
        <v>0.48</v>
      </c>
      <c r="J67" s="92"/>
    </row>
    <row r="68" spans="1:10" s="93" customFormat="1" ht="33" customHeight="1">
      <c r="A68" s="123">
        <v>55</v>
      </c>
      <c r="B68" s="28" t="s">
        <v>397</v>
      </c>
      <c r="C68" s="25" t="s">
        <v>301</v>
      </c>
      <c r="D68" s="25" t="s">
        <v>296</v>
      </c>
      <c r="E68" s="25" t="s">
        <v>430</v>
      </c>
      <c r="F68" s="25" t="s">
        <v>314</v>
      </c>
      <c r="G68" s="21">
        <v>0.48</v>
      </c>
      <c r="H68" s="21">
        <v>0.48</v>
      </c>
      <c r="I68" s="21">
        <v>0.48</v>
      </c>
      <c r="J68" s="92"/>
    </row>
    <row r="69" spans="1:10" ht="17.25" customHeight="1">
      <c r="A69" s="123">
        <v>56</v>
      </c>
      <c r="B69" s="38" t="s">
        <v>412</v>
      </c>
      <c r="C69" s="31" t="s">
        <v>300</v>
      </c>
      <c r="D69" s="24"/>
      <c r="E69" s="24"/>
      <c r="F69" s="24"/>
      <c r="G69" s="32">
        <f aca="true" t="shared" si="6" ref="G69:I71">G70</f>
        <v>105.57600000000001</v>
      </c>
      <c r="H69" s="32">
        <f t="shared" si="6"/>
        <v>128.976</v>
      </c>
      <c r="I69" s="32">
        <f t="shared" si="6"/>
        <v>127.876</v>
      </c>
      <c r="J69" s="18"/>
    </row>
    <row r="70" spans="1:10" ht="23.25" customHeight="1">
      <c r="A70" s="123">
        <v>57</v>
      </c>
      <c r="B70" s="39" t="s">
        <v>353</v>
      </c>
      <c r="C70" s="24" t="s">
        <v>300</v>
      </c>
      <c r="D70" s="24" t="s">
        <v>298</v>
      </c>
      <c r="E70" s="31"/>
      <c r="F70" s="31"/>
      <c r="G70" s="32">
        <f t="shared" si="6"/>
        <v>105.57600000000001</v>
      </c>
      <c r="H70" s="32">
        <f t="shared" si="6"/>
        <v>128.976</v>
      </c>
      <c r="I70" s="32">
        <f t="shared" si="6"/>
        <v>127.876</v>
      </c>
      <c r="J70" s="18"/>
    </row>
    <row r="71" spans="1:10" ht="63.75" customHeight="1">
      <c r="A71" s="123">
        <v>58</v>
      </c>
      <c r="B71" s="22" t="s">
        <v>395</v>
      </c>
      <c r="C71" s="24" t="s">
        <v>300</v>
      </c>
      <c r="D71" s="24" t="s">
        <v>298</v>
      </c>
      <c r="E71" s="24" t="s">
        <v>354</v>
      </c>
      <c r="F71" s="24"/>
      <c r="G71" s="21">
        <f t="shared" si="6"/>
        <v>105.57600000000001</v>
      </c>
      <c r="H71" s="21">
        <f t="shared" si="6"/>
        <v>128.976</v>
      </c>
      <c r="I71" s="21">
        <f t="shared" si="6"/>
        <v>127.876</v>
      </c>
      <c r="J71" s="18"/>
    </row>
    <row r="72" spans="1:10" ht="62.25" customHeight="1">
      <c r="A72" s="123">
        <v>59</v>
      </c>
      <c r="B72" s="27" t="s">
        <v>400</v>
      </c>
      <c r="C72" s="24" t="s">
        <v>300</v>
      </c>
      <c r="D72" s="24" t="s">
        <v>298</v>
      </c>
      <c r="E72" s="24" t="s">
        <v>356</v>
      </c>
      <c r="F72" s="24"/>
      <c r="G72" s="21">
        <f>G76+G73</f>
        <v>105.57600000000001</v>
      </c>
      <c r="H72" s="21">
        <f>H76+H73</f>
        <v>128.976</v>
      </c>
      <c r="I72" s="21">
        <f>I76+I73</f>
        <v>127.876</v>
      </c>
      <c r="J72" s="18"/>
    </row>
    <row r="73" spans="1:10" s="93" customFormat="1" ht="178.5" customHeight="1">
      <c r="A73" s="123">
        <v>60</v>
      </c>
      <c r="B73" s="41" t="s">
        <v>437</v>
      </c>
      <c r="C73" s="25" t="s">
        <v>300</v>
      </c>
      <c r="D73" s="25" t="s">
        <v>298</v>
      </c>
      <c r="E73" s="25" t="s">
        <v>432</v>
      </c>
      <c r="F73" s="25"/>
      <c r="G73" s="21">
        <f aca="true" t="shared" si="7" ref="G73:I74">G74</f>
        <v>0.376</v>
      </c>
      <c r="H73" s="21">
        <f t="shared" si="7"/>
        <v>0.376</v>
      </c>
      <c r="I73" s="21">
        <f t="shared" si="7"/>
        <v>0.376</v>
      </c>
      <c r="J73" s="92"/>
    </row>
    <row r="74" spans="1:10" s="93" customFormat="1" ht="34.5" customHeight="1">
      <c r="A74" s="123">
        <v>61</v>
      </c>
      <c r="B74" s="28" t="s">
        <v>341</v>
      </c>
      <c r="C74" s="25" t="s">
        <v>300</v>
      </c>
      <c r="D74" s="25" t="s">
        <v>298</v>
      </c>
      <c r="E74" s="25" t="s">
        <v>432</v>
      </c>
      <c r="F74" s="25" t="s">
        <v>325</v>
      </c>
      <c r="G74" s="21">
        <f t="shared" si="7"/>
        <v>0.376</v>
      </c>
      <c r="H74" s="21">
        <f t="shared" si="7"/>
        <v>0.376</v>
      </c>
      <c r="I74" s="21">
        <f t="shared" si="7"/>
        <v>0.376</v>
      </c>
      <c r="J74" s="92"/>
    </row>
    <row r="75" spans="1:10" s="93" customFormat="1" ht="33" customHeight="1">
      <c r="A75" s="123">
        <v>62</v>
      </c>
      <c r="B75" s="28" t="s">
        <v>397</v>
      </c>
      <c r="C75" s="25" t="s">
        <v>300</v>
      </c>
      <c r="D75" s="25" t="s">
        <v>298</v>
      </c>
      <c r="E75" s="25" t="s">
        <v>432</v>
      </c>
      <c r="F75" s="25" t="s">
        <v>314</v>
      </c>
      <c r="G75" s="21">
        <f>0.376</f>
        <v>0.376</v>
      </c>
      <c r="H75" s="21">
        <f>0.376</f>
        <v>0.376</v>
      </c>
      <c r="I75" s="21">
        <f>0.376</f>
        <v>0.376</v>
      </c>
      <c r="J75" s="92"/>
    </row>
    <row r="76" spans="1:10" ht="180" customHeight="1">
      <c r="A76" s="123">
        <v>63</v>
      </c>
      <c r="B76" s="27" t="s">
        <v>401</v>
      </c>
      <c r="C76" s="24" t="s">
        <v>300</v>
      </c>
      <c r="D76" s="24" t="s">
        <v>298</v>
      </c>
      <c r="E76" s="24" t="s">
        <v>399</v>
      </c>
      <c r="F76" s="24"/>
      <c r="G76" s="21">
        <f aca="true" t="shared" si="8" ref="G76:I77">G77</f>
        <v>105.2</v>
      </c>
      <c r="H76" s="21">
        <f t="shared" si="8"/>
        <v>128.6</v>
      </c>
      <c r="I76" s="21">
        <f t="shared" si="8"/>
        <v>127.5</v>
      </c>
      <c r="J76" s="18"/>
    </row>
    <row r="77" spans="1:10" ht="38.25" customHeight="1">
      <c r="A77" s="123">
        <v>64</v>
      </c>
      <c r="B77" s="28" t="s">
        <v>341</v>
      </c>
      <c r="C77" s="24" t="s">
        <v>300</v>
      </c>
      <c r="D77" s="24" t="s">
        <v>298</v>
      </c>
      <c r="E77" s="24" t="s">
        <v>399</v>
      </c>
      <c r="F77" s="25" t="s">
        <v>325</v>
      </c>
      <c r="G77" s="21">
        <f t="shared" si="8"/>
        <v>105.2</v>
      </c>
      <c r="H77" s="21">
        <f t="shared" si="8"/>
        <v>128.6</v>
      </c>
      <c r="I77" s="21">
        <f t="shared" si="8"/>
        <v>127.5</v>
      </c>
      <c r="J77" s="18"/>
    </row>
    <row r="78" spans="1:10" ht="33" customHeight="1">
      <c r="A78" s="123">
        <v>65</v>
      </c>
      <c r="B78" s="22" t="s">
        <v>397</v>
      </c>
      <c r="C78" s="24" t="s">
        <v>300</v>
      </c>
      <c r="D78" s="24" t="s">
        <v>298</v>
      </c>
      <c r="E78" s="24" t="s">
        <v>399</v>
      </c>
      <c r="F78" s="24" t="s">
        <v>314</v>
      </c>
      <c r="G78" s="21">
        <f>105.2</f>
        <v>105.2</v>
      </c>
      <c r="H78" s="21">
        <f>128.6</f>
        <v>128.6</v>
      </c>
      <c r="I78" s="21">
        <f>127.5</f>
        <v>127.5</v>
      </c>
      <c r="J78" s="18"/>
    </row>
    <row r="79" spans="1:10" ht="18.75" customHeight="1">
      <c r="A79" s="123">
        <v>66</v>
      </c>
      <c r="B79" s="38" t="s">
        <v>307</v>
      </c>
      <c r="C79" s="31" t="s">
        <v>297</v>
      </c>
      <c r="D79" s="31"/>
      <c r="E79" s="31"/>
      <c r="F79" s="31"/>
      <c r="G79" s="32">
        <f aca="true" t="shared" si="9" ref="G79:I80">G80</f>
        <v>238.87300000000002</v>
      </c>
      <c r="H79" s="32">
        <f t="shared" si="9"/>
        <v>238.87300000000002</v>
      </c>
      <c r="I79" s="32">
        <f t="shared" si="9"/>
        <v>238.87300000000002</v>
      </c>
      <c r="J79" s="18"/>
    </row>
    <row r="80" spans="1:10" ht="19.5" customHeight="1">
      <c r="A80" s="123">
        <v>67</v>
      </c>
      <c r="B80" s="22" t="s">
        <v>311</v>
      </c>
      <c r="C80" s="24" t="s">
        <v>297</v>
      </c>
      <c r="D80" s="24" t="s">
        <v>301</v>
      </c>
      <c r="E80" s="24"/>
      <c r="F80" s="24"/>
      <c r="G80" s="21">
        <f t="shared" si="9"/>
        <v>238.87300000000002</v>
      </c>
      <c r="H80" s="21">
        <f t="shared" si="9"/>
        <v>238.87300000000002</v>
      </c>
      <c r="I80" s="21">
        <f t="shared" si="9"/>
        <v>238.87300000000002</v>
      </c>
      <c r="J80" s="18"/>
    </row>
    <row r="81" spans="1:10" ht="60.75" customHeight="1">
      <c r="A81" s="123">
        <v>68</v>
      </c>
      <c r="B81" s="22" t="s">
        <v>395</v>
      </c>
      <c r="C81" s="24" t="s">
        <v>297</v>
      </c>
      <c r="D81" s="24" t="s">
        <v>301</v>
      </c>
      <c r="E81" s="24" t="s">
        <v>354</v>
      </c>
      <c r="F81" s="24"/>
      <c r="G81" s="21">
        <f>G82</f>
        <v>238.87300000000002</v>
      </c>
      <c r="H81" s="21">
        <f>H82+H31</f>
        <v>238.87300000000002</v>
      </c>
      <c r="I81" s="21">
        <f>I82+I31</f>
        <v>238.87300000000002</v>
      </c>
      <c r="J81" s="18"/>
    </row>
    <row r="82" spans="1:10" ht="44.25" customHeight="1">
      <c r="A82" s="123">
        <v>69</v>
      </c>
      <c r="B82" s="27" t="s">
        <v>403</v>
      </c>
      <c r="C82" s="24" t="s">
        <v>297</v>
      </c>
      <c r="D82" s="24" t="s">
        <v>301</v>
      </c>
      <c r="E82" s="24" t="s">
        <v>398</v>
      </c>
      <c r="F82" s="24"/>
      <c r="G82" s="21">
        <f>G83+G86+G89</f>
        <v>238.87300000000002</v>
      </c>
      <c r="H82" s="21">
        <f>H83+H86+H89</f>
        <v>238.87300000000002</v>
      </c>
      <c r="I82" s="21">
        <f>I83+I86+I89</f>
        <v>238.87300000000002</v>
      </c>
      <c r="J82" s="18"/>
    </row>
    <row r="83" spans="1:10" ht="125.25" customHeight="1">
      <c r="A83" s="123">
        <v>70</v>
      </c>
      <c r="B83" s="22" t="s">
        <v>405</v>
      </c>
      <c r="C83" s="24" t="s">
        <v>297</v>
      </c>
      <c r="D83" s="24" t="s">
        <v>301</v>
      </c>
      <c r="E83" s="24" t="s">
        <v>404</v>
      </c>
      <c r="F83" s="24"/>
      <c r="G83" s="21">
        <f aca="true" t="shared" si="10" ref="G83:I84">G84</f>
        <v>187.252</v>
      </c>
      <c r="H83" s="21">
        <f t="shared" si="10"/>
        <v>187.252</v>
      </c>
      <c r="I83" s="21">
        <f t="shared" si="10"/>
        <v>187.252</v>
      </c>
      <c r="J83" s="18"/>
    </row>
    <row r="84" spans="1:10" ht="15" customHeight="1">
      <c r="A84" s="123">
        <v>71</v>
      </c>
      <c r="B84" s="22" t="s">
        <v>343</v>
      </c>
      <c r="C84" s="24" t="s">
        <v>297</v>
      </c>
      <c r="D84" s="24" t="s">
        <v>301</v>
      </c>
      <c r="E84" s="24" t="s">
        <v>404</v>
      </c>
      <c r="F84" s="24" t="s">
        <v>344</v>
      </c>
      <c r="G84" s="21">
        <f t="shared" si="10"/>
        <v>187.252</v>
      </c>
      <c r="H84" s="21">
        <f t="shared" si="10"/>
        <v>187.252</v>
      </c>
      <c r="I84" s="21">
        <f t="shared" si="10"/>
        <v>187.252</v>
      </c>
      <c r="J84" s="18"/>
    </row>
    <row r="85" spans="1:10" ht="60.75" customHeight="1">
      <c r="A85" s="123">
        <v>72</v>
      </c>
      <c r="B85" s="27" t="s">
        <v>402</v>
      </c>
      <c r="C85" s="24" t="s">
        <v>297</v>
      </c>
      <c r="D85" s="24" t="s">
        <v>301</v>
      </c>
      <c r="E85" s="24" t="s">
        <v>404</v>
      </c>
      <c r="F85" s="24" t="s">
        <v>322</v>
      </c>
      <c r="G85" s="21">
        <v>187.252</v>
      </c>
      <c r="H85" s="21">
        <v>187.252</v>
      </c>
      <c r="I85" s="21">
        <v>187.252</v>
      </c>
      <c r="J85" s="18"/>
    </row>
    <row r="86" spans="1:10" ht="143.25" customHeight="1">
      <c r="A86" s="123">
        <v>73</v>
      </c>
      <c r="B86" s="27" t="s">
        <v>406</v>
      </c>
      <c r="C86" s="24" t="s">
        <v>297</v>
      </c>
      <c r="D86" s="24" t="s">
        <v>301</v>
      </c>
      <c r="E86" s="24" t="s">
        <v>407</v>
      </c>
      <c r="F86" s="24"/>
      <c r="G86" s="21">
        <f>G88</f>
        <v>1</v>
      </c>
      <c r="H86" s="21">
        <f>H88</f>
        <v>1</v>
      </c>
      <c r="I86" s="21">
        <f>I88</f>
        <v>1</v>
      </c>
      <c r="J86" s="18"/>
    </row>
    <row r="87" spans="1:10" ht="24.75" customHeight="1">
      <c r="A87" s="123">
        <v>74</v>
      </c>
      <c r="B87" s="22" t="s">
        <v>343</v>
      </c>
      <c r="C87" s="24" t="s">
        <v>297</v>
      </c>
      <c r="D87" s="24" t="s">
        <v>301</v>
      </c>
      <c r="E87" s="24" t="s">
        <v>407</v>
      </c>
      <c r="F87" s="24" t="s">
        <v>344</v>
      </c>
      <c r="G87" s="21">
        <f>G88</f>
        <v>1</v>
      </c>
      <c r="H87" s="21">
        <f>H88</f>
        <v>1</v>
      </c>
      <c r="I87" s="21">
        <f>I88</f>
        <v>1</v>
      </c>
      <c r="J87" s="18"/>
    </row>
    <row r="88" spans="1:10" ht="67.5" customHeight="1">
      <c r="A88" s="123">
        <v>75</v>
      </c>
      <c r="B88" s="27" t="s">
        <v>402</v>
      </c>
      <c r="C88" s="24" t="s">
        <v>297</v>
      </c>
      <c r="D88" s="24" t="s">
        <v>301</v>
      </c>
      <c r="E88" s="24" t="s">
        <v>407</v>
      </c>
      <c r="F88" s="24" t="s">
        <v>322</v>
      </c>
      <c r="G88" s="21">
        <v>1</v>
      </c>
      <c r="H88" s="21">
        <v>1</v>
      </c>
      <c r="I88" s="21">
        <v>1</v>
      </c>
      <c r="J88" s="18"/>
    </row>
    <row r="89" spans="1:10" s="93" customFormat="1" ht="139.5" customHeight="1">
      <c r="A89" s="123">
        <v>76</v>
      </c>
      <c r="B89" s="41" t="s">
        <v>433</v>
      </c>
      <c r="C89" s="25" t="s">
        <v>297</v>
      </c>
      <c r="D89" s="25" t="s">
        <v>301</v>
      </c>
      <c r="E89" s="25" t="s">
        <v>431</v>
      </c>
      <c r="F89" s="25"/>
      <c r="G89" s="21">
        <f aca="true" t="shared" si="11" ref="G89:I90">G90</f>
        <v>50.621</v>
      </c>
      <c r="H89" s="21">
        <f t="shared" si="11"/>
        <v>50.621</v>
      </c>
      <c r="I89" s="21">
        <f t="shared" si="11"/>
        <v>50.621</v>
      </c>
      <c r="J89" s="92"/>
    </row>
    <row r="90" spans="1:10" s="93" customFormat="1" ht="16.5" customHeight="1">
      <c r="A90" s="123">
        <v>77</v>
      </c>
      <c r="B90" s="28" t="s">
        <v>343</v>
      </c>
      <c r="C90" s="25" t="s">
        <v>297</v>
      </c>
      <c r="D90" s="25" t="s">
        <v>301</v>
      </c>
      <c r="E90" s="25" t="s">
        <v>431</v>
      </c>
      <c r="F90" s="25" t="s">
        <v>344</v>
      </c>
      <c r="G90" s="21">
        <f t="shared" si="11"/>
        <v>50.621</v>
      </c>
      <c r="H90" s="21">
        <f t="shared" si="11"/>
        <v>50.621</v>
      </c>
      <c r="I90" s="21">
        <f t="shared" si="11"/>
        <v>50.621</v>
      </c>
      <c r="J90" s="92"/>
    </row>
    <row r="91" spans="1:10" s="93" customFormat="1" ht="64.5" customHeight="1">
      <c r="A91" s="123">
        <v>78</v>
      </c>
      <c r="B91" s="41" t="s">
        <v>402</v>
      </c>
      <c r="C91" s="25" t="s">
        <v>297</v>
      </c>
      <c r="D91" s="25" t="s">
        <v>301</v>
      </c>
      <c r="E91" s="25" t="s">
        <v>431</v>
      </c>
      <c r="F91" s="25" t="s">
        <v>322</v>
      </c>
      <c r="G91" s="21">
        <v>50.621</v>
      </c>
      <c r="H91" s="21">
        <v>50.621</v>
      </c>
      <c r="I91" s="21">
        <v>50.621</v>
      </c>
      <c r="J91" s="92"/>
    </row>
    <row r="92" spans="1:10" ht="33" customHeight="1">
      <c r="A92" s="123">
        <v>79</v>
      </c>
      <c r="B92" s="39" t="s">
        <v>305</v>
      </c>
      <c r="C92" s="31" t="s">
        <v>299</v>
      </c>
      <c r="D92" s="31"/>
      <c r="E92" s="31"/>
      <c r="F92" s="31"/>
      <c r="G92" s="32">
        <f>G93</f>
        <v>2268.424</v>
      </c>
      <c r="H92" s="32">
        <f>H93</f>
        <v>2116.6059999999998</v>
      </c>
      <c r="I92" s="32">
        <f>I93</f>
        <v>2116.6059999999998</v>
      </c>
      <c r="J92" s="18"/>
    </row>
    <row r="93" spans="1:10" ht="13.5" customHeight="1">
      <c r="A93" s="123">
        <v>80</v>
      </c>
      <c r="B93" s="22" t="s">
        <v>306</v>
      </c>
      <c r="C93" s="24" t="s">
        <v>299</v>
      </c>
      <c r="D93" s="24" t="s">
        <v>294</v>
      </c>
      <c r="E93" s="24"/>
      <c r="F93" s="24"/>
      <c r="G93" s="21">
        <f>G94+G99</f>
        <v>2268.424</v>
      </c>
      <c r="H93" s="21">
        <f>H94+H99</f>
        <v>2116.6059999999998</v>
      </c>
      <c r="I93" s="21">
        <f>I94+I99</f>
        <v>2116.6059999999998</v>
      </c>
      <c r="J93" s="18"/>
    </row>
    <row r="94" spans="1:10" ht="84.75" customHeight="1">
      <c r="A94" s="123">
        <v>81</v>
      </c>
      <c r="B94" s="53" t="s">
        <v>414</v>
      </c>
      <c r="C94" s="25" t="s">
        <v>299</v>
      </c>
      <c r="D94" s="25" t="s">
        <v>294</v>
      </c>
      <c r="E94" s="25" t="s">
        <v>326</v>
      </c>
      <c r="F94" s="25"/>
      <c r="G94" s="21">
        <v>1810.294</v>
      </c>
      <c r="H94" s="21">
        <v>1738.885</v>
      </c>
      <c r="I94" s="21">
        <v>1738.885</v>
      </c>
      <c r="J94" s="18"/>
    </row>
    <row r="95" spans="1:10" ht="54" customHeight="1">
      <c r="A95" s="123">
        <v>82</v>
      </c>
      <c r="B95" s="28" t="s">
        <v>408</v>
      </c>
      <c r="C95" s="25" t="s">
        <v>299</v>
      </c>
      <c r="D95" s="25" t="s">
        <v>294</v>
      </c>
      <c r="E95" s="25" t="s">
        <v>327</v>
      </c>
      <c r="F95" s="25"/>
      <c r="G95" s="21">
        <f>G96</f>
        <v>1810.294</v>
      </c>
      <c r="H95" s="21">
        <f>H97</f>
        <v>1738.885</v>
      </c>
      <c r="I95" s="21">
        <f>I97</f>
        <v>1738.885</v>
      </c>
      <c r="J95" s="18"/>
    </row>
    <row r="96" spans="1:10" ht="144" customHeight="1">
      <c r="A96" s="123">
        <v>83</v>
      </c>
      <c r="B96" s="53" t="s">
        <v>415</v>
      </c>
      <c r="C96" s="25" t="s">
        <v>299</v>
      </c>
      <c r="D96" s="25" t="s">
        <v>294</v>
      </c>
      <c r="E96" s="25" t="s">
        <v>317</v>
      </c>
      <c r="F96" s="25"/>
      <c r="G96" s="21">
        <v>1810.294</v>
      </c>
      <c r="H96" s="21">
        <v>1738.885</v>
      </c>
      <c r="I96" s="21">
        <v>1738.885</v>
      </c>
      <c r="J96" s="18"/>
    </row>
    <row r="97" spans="1:10" ht="52.5" customHeight="1">
      <c r="A97" s="123">
        <v>84</v>
      </c>
      <c r="B97" s="41" t="s">
        <v>416</v>
      </c>
      <c r="C97" s="25" t="s">
        <v>299</v>
      </c>
      <c r="D97" s="25" t="s">
        <v>294</v>
      </c>
      <c r="E97" s="25" t="s">
        <v>317</v>
      </c>
      <c r="F97" s="25" t="s">
        <v>349</v>
      </c>
      <c r="G97" s="21">
        <v>1810.294</v>
      </c>
      <c r="H97" s="21">
        <v>1738.885</v>
      </c>
      <c r="I97" s="21">
        <v>1738.885</v>
      </c>
      <c r="J97" s="18"/>
    </row>
    <row r="98" spans="1:10" ht="33" customHeight="1">
      <c r="A98" s="123">
        <v>85</v>
      </c>
      <c r="B98" s="41" t="s">
        <v>351</v>
      </c>
      <c r="C98" s="25" t="s">
        <v>299</v>
      </c>
      <c r="D98" s="25" t="s">
        <v>294</v>
      </c>
      <c r="E98" s="25" t="s">
        <v>317</v>
      </c>
      <c r="F98" s="25" t="s">
        <v>319</v>
      </c>
      <c r="G98" s="21">
        <v>1810.294</v>
      </c>
      <c r="H98" s="21">
        <v>1738.885</v>
      </c>
      <c r="I98" s="21">
        <v>1738.885</v>
      </c>
      <c r="J98" s="18"/>
    </row>
    <row r="99" spans="1:10" ht="62.25" customHeight="1">
      <c r="A99" s="123">
        <v>86</v>
      </c>
      <c r="B99" s="27" t="s">
        <v>413</v>
      </c>
      <c r="C99" s="24" t="s">
        <v>299</v>
      </c>
      <c r="D99" s="24" t="s">
        <v>294</v>
      </c>
      <c r="E99" s="24" t="s">
        <v>348</v>
      </c>
      <c r="F99" s="24"/>
      <c r="G99" s="21">
        <f>G100</f>
        <v>458.13</v>
      </c>
      <c r="H99" s="21">
        <f>H100</f>
        <v>377.721</v>
      </c>
      <c r="I99" s="21">
        <f>I100</f>
        <v>377.721</v>
      </c>
      <c r="J99" s="18"/>
    </row>
    <row r="100" spans="1:10" ht="145.5" customHeight="1">
      <c r="A100" s="123">
        <v>87</v>
      </c>
      <c r="B100" s="41" t="s">
        <v>419</v>
      </c>
      <c r="C100" s="24" t="s">
        <v>299</v>
      </c>
      <c r="D100" s="24" t="s">
        <v>294</v>
      </c>
      <c r="E100" s="24" t="s">
        <v>318</v>
      </c>
      <c r="F100" s="24"/>
      <c r="G100" s="21">
        <f>G101</f>
        <v>458.13</v>
      </c>
      <c r="H100" s="21">
        <v>377.721</v>
      </c>
      <c r="I100" s="21">
        <v>377.721</v>
      </c>
      <c r="J100" s="18"/>
    </row>
    <row r="101" spans="1:10" ht="55.5" customHeight="1">
      <c r="A101" s="123">
        <v>88</v>
      </c>
      <c r="B101" s="41" t="s">
        <v>416</v>
      </c>
      <c r="C101" s="42" t="s">
        <v>299</v>
      </c>
      <c r="D101" s="42" t="s">
        <v>294</v>
      </c>
      <c r="E101" s="24" t="s">
        <v>318</v>
      </c>
      <c r="F101" s="42" t="s">
        <v>349</v>
      </c>
      <c r="G101" s="21">
        <f>G102</f>
        <v>458.13</v>
      </c>
      <c r="H101" s="21">
        <v>377.721</v>
      </c>
      <c r="I101" s="21">
        <v>377.721</v>
      </c>
      <c r="J101" s="18"/>
    </row>
    <row r="102" spans="1:10" ht="33" customHeight="1">
      <c r="A102" s="123">
        <v>89</v>
      </c>
      <c r="B102" s="41" t="s">
        <v>351</v>
      </c>
      <c r="C102" s="42" t="s">
        <v>299</v>
      </c>
      <c r="D102" s="42" t="s">
        <v>294</v>
      </c>
      <c r="E102" s="24" t="s">
        <v>318</v>
      </c>
      <c r="F102" s="42" t="s">
        <v>319</v>
      </c>
      <c r="G102" s="21">
        <v>458.13</v>
      </c>
      <c r="H102" s="21">
        <v>377.721</v>
      </c>
      <c r="I102" s="21">
        <v>377.721</v>
      </c>
      <c r="J102" s="18"/>
    </row>
    <row r="103" spans="1:10" ht="33" customHeight="1">
      <c r="A103" s="123">
        <v>90</v>
      </c>
      <c r="B103" s="39" t="s">
        <v>360</v>
      </c>
      <c r="C103" s="31" t="s">
        <v>308</v>
      </c>
      <c r="D103" s="31"/>
      <c r="E103" s="31"/>
      <c r="F103" s="31"/>
      <c r="G103" s="32">
        <f>G107</f>
        <v>166</v>
      </c>
      <c r="H103" s="32">
        <f>H107</f>
        <v>166</v>
      </c>
      <c r="I103" s="32">
        <f>I107</f>
        <v>166</v>
      </c>
      <c r="J103" s="43"/>
    </row>
    <row r="104" spans="1:10" ht="33" customHeight="1">
      <c r="A104" s="123">
        <v>91</v>
      </c>
      <c r="B104" s="27" t="s">
        <v>361</v>
      </c>
      <c r="C104" s="24" t="s">
        <v>308</v>
      </c>
      <c r="D104" s="24" t="s">
        <v>295</v>
      </c>
      <c r="E104" s="24"/>
      <c r="F104" s="24"/>
      <c r="G104" s="21">
        <f>G103</f>
        <v>166</v>
      </c>
      <c r="H104" s="21">
        <f>H103</f>
        <v>166</v>
      </c>
      <c r="I104" s="21">
        <f>I103</f>
        <v>166</v>
      </c>
      <c r="J104" s="18"/>
    </row>
    <row r="105" spans="1:10" ht="72.75" customHeight="1">
      <c r="A105" s="123">
        <v>92</v>
      </c>
      <c r="B105" s="27" t="s">
        <v>417</v>
      </c>
      <c r="C105" s="24" t="s">
        <v>308</v>
      </c>
      <c r="D105" s="24" t="s">
        <v>295</v>
      </c>
      <c r="E105" s="24" t="s">
        <v>362</v>
      </c>
      <c r="F105" s="24"/>
      <c r="G105" s="21">
        <f>G107</f>
        <v>166</v>
      </c>
      <c r="H105" s="21">
        <f>H107</f>
        <v>166</v>
      </c>
      <c r="I105" s="21">
        <f>I107</f>
        <v>166</v>
      </c>
      <c r="J105" s="18"/>
    </row>
    <row r="106" spans="1:10" ht="105" customHeight="1">
      <c r="A106" s="123">
        <v>93</v>
      </c>
      <c r="B106" s="41" t="s">
        <v>418</v>
      </c>
      <c r="C106" s="24" t="s">
        <v>308</v>
      </c>
      <c r="D106" s="24" t="s">
        <v>295</v>
      </c>
      <c r="E106" s="24" t="s">
        <v>380</v>
      </c>
      <c r="F106" s="24"/>
      <c r="G106" s="21">
        <v>166</v>
      </c>
      <c r="H106" s="21">
        <v>166</v>
      </c>
      <c r="I106" s="21">
        <v>166</v>
      </c>
      <c r="J106" s="18"/>
    </row>
    <row r="107" spans="1:10" ht="59.25" customHeight="1">
      <c r="A107" s="123">
        <v>94</v>
      </c>
      <c r="B107" s="41" t="s">
        <v>416</v>
      </c>
      <c r="C107" s="24" t="s">
        <v>308</v>
      </c>
      <c r="D107" s="24" t="s">
        <v>295</v>
      </c>
      <c r="E107" s="24" t="s">
        <v>380</v>
      </c>
      <c r="F107" s="24" t="s">
        <v>349</v>
      </c>
      <c r="G107" s="21">
        <v>166</v>
      </c>
      <c r="H107" s="21">
        <v>166</v>
      </c>
      <c r="I107" s="21">
        <v>166</v>
      </c>
      <c r="J107" s="18"/>
    </row>
    <row r="108" spans="1:10" ht="33" customHeight="1">
      <c r="A108" s="123">
        <v>95</v>
      </c>
      <c r="B108" s="41" t="s">
        <v>351</v>
      </c>
      <c r="C108" s="24" t="s">
        <v>308</v>
      </c>
      <c r="D108" s="24" t="s">
        <v>295</v>
      </c>
      <c r="E108" s="24" t="s">
        <v>380</v>
      </c>
      <c r="F108" s="42" t="s">
        <v>319</v>
      </c>
      <c r="G108" s="21">
        <v>166</v>
      </c>
      <c r="H108" s="21">
        <v>166</v>
      </c>
      <c r="I108" s="21">
        <v>166</v>
      </c>
      <c r="J108" s="18"/>
    </row>
    <row r="109" spans="1:10" ht="33" customHeight="1">
      <c r="A109" s="123">
        <v>96</v>
      </c>
      <c r="B109" s="44" t="s">
        <v>429</v>
      </c>
      <c r="C109" s="45"/>
      <c r="D109" s="45"/>
      <c r="E109" s="45"/>
      <c r="F109" s="45"/>
      <c r="G109" s="21"/>
      <c r="H109" s="21">
        <v>209.03</v>
      </c>
      <c r="I109" s="21">
        <v>427.619</v>
      </c>
      <c r="J109" s="18"/>
    </row>
    <row r="110" spans="1:10" ht="33" customHeight="1">
      <c r="A110" s="553" t="s">
        <v>89</v>
      </c>
      <c r="B110" s="554"/>
      <c r="C110" s="554"/>
      <c r="D110" s="554"/>
      <c r="E110" s="554"/>
      <c r="F110" s="554"/>
      <c r="G110" s="293">
        <f>G12+G50+G59+G69+G79+G92+G103+G109</f>
        <v>8001.072000000001</v>
      </c>
      <c r="H110" s="293">
        <f>H12+H50+H59+H69+H79+H92+H103+H109</f>
        <v>8443.964999999998</v>
      </c>
      <c r="I110" s="293">
        <f>I12+I50+I59+I69+I79+I92+I103+I109</f>
        <v>8635.1349</v>
      </c>
      <c r="J110" s="294"/>
    </row>
    <row r="111" spans="7:9" ht="33" customHeight="1">
      <c r="G111" s="46"/>
      <c r="H111" s="46"/>
      <c r="I111" s="46"/>
    </row>
  </sheetData>
  <sheetProtection/>
  <mergeCells count="7">
    <mergeCell ref="A110:F110"/>
    <mergeCell ref="D1:I1"/>
    <mergeCell ref="C2:I2"/>
    <mergeCell ref="B3:I3"/>
    <mergeCell ref="B8:I8"/>
    <mergeCell ref="G5:I5"/>
    <mergeCell ref="E4:I4"/>
  </mergeCells>
  <printOptions/>
  <pageMargins left="0.75" right="0.75" top="1" bottom="1" header="0.5" footer="0.5"/>
  <pageSetup horizontalDpi="600" verticalDpi="600" orientation="portrait" paperSize="9" scale="69" r:id="rId1"/>
  <colBreaks count="1" manualBreakCount="1">
    <brk id="9" max="65535" man="1"/>
  </colBreaks>
</worksheet>
</file>

<file path=xl/worksheets/sheet8.xml><?xml version="1.0" encoding="utf-8"?>
<worksheet xmlns="http://schemas.openxmlformats.org/spreadsheetml/2006/main" xmlns:r="http://schemas.openxmlformats.org/officeDocument/2006/relationships">
  <sheetPr>
    <tabColor rgb="FFFF0000"/>
  </sheetPr>
  <dimension ref="A2:J119"/>
  <sheetViews>
    <sheetView view="pageBreakPreview" zoomScaleSheetLayoutView="100" zoomScalePageLayoutView="0" workbookViewId="0" topLeftCell="A1">
      <selection activeCell="G5" sqref="G5:I5"/>
    </sheetView>
  </sheetViews>
  <sheetFormatPr defaultColWidth="9.140625" defaultRowHeight="15"/>
  <cols>
    <col min="1" max="1" width="6.00390625" style="55" customWidth="1"/>
    <col min="2" max="2" width="55.7109375" style="55" customWidth="1"/>
    <col min="3" max="7" width="9.140625" style="55" customWidth="1"/>
    <col min="8" max="8" width="11.00390625" style="55" bestFit="1" customWidth="1"/>
    <col min="9" max="16384" width="9.140625" style="55" customWidth="1"/>
  </cols>
  <sheetData>
    <row r="2" spans="1:8" ht="12.75">
      <c r="A2" s="556" t="s">
        <v>444</v>
      </c>
      <c r="B2" s="556"/>
      <c r="C2" s="556"/>
      <c r="D2" s="556"/>
      <c r="E2" s="556"/>
      <c r="F2" s="556"/>
      <c r="G2" s="556"/>
      <c r="H2" s="556"/>
    </row>
    <row r="3" spans="1:9" ht="12.75">
      <c r="A3" s="58"/>
      <c r="B3" s="58"/>
      <c r="C3" s="556" t="s">
        <v>512</v>
      </c>
      <c r="D3" s="556"/>
      <c r="E3" s="556"/>
      <c r="F3" s="556"/>
      <c r="G3" s="556"/>
      <c r="H3" s="556"/>
      <c r="I3" s="556"/>
    </row>
    <row r="4" spans="1:9" ht="12.75">
      <c r="A4" s="556" t="s">
        <v>378</v>
      </c>
      <c r="B4" s="556"/>
      <c r="C4" s="556"/>
      <c r="D4" s="556"/>
      <c r="E4" s="556"/>
      <c r="F4" s="556"/>
      <c r="G4" s="556"/>
      <c r="H4" s="556"/>
      <c r="I4" s="556"/>
    </row>
    <row r="5" spans="1:9" ht="15" customHeight="1">
      <c r="A5" s="1"/>
      <c r="B5" s="1"/>
      <c r="C5" s="1"/>
      <c r="E5" s="1"/>
      <c r="F5" s="1"/>
      <c r="G5" s="558" t="s">
        <v>532</v>
      </c>
      <c r="H5" s="558"/>
      <c r="I5" s="558"/>
    </row>
    <row r="6" spans="1:8" ht="60" customHeight="1">
      <c r="A6" s="557" t="s">
        <v>381</v>
      </c>
      <c r="B6" s="557"/>
      <c r="C6" s="557"/>
      <c r="D6" s="557"/>
      <c r="E6" s="557"/>
      <c r="F6" s="557"/>
      <c r="G6" s="557"/>
      <c r="H6" s="557"/>
    </row>
    <row r="8" ht="13.5" thickBot="1">
      <c r="H8" s="1" t="s">
        <v>365</v>
      </c>
    </row>
    <row r="9" spans="1:10" ht="42" customHeight="1" thickBot="1">
      <c r="A9" s="2" t="s">
        <v>292</v>
      </c>
      <c r="B9" s="3" t="s">
        <v>366</v>
      </c>
      <c r="C9" s="2" t="s">
        <v>328</v>
      </c>
      <c r="D9" s="4" t="s">
        <v>331</v>
      </c>
      <c r="E9" s="4" t="s">
        <v>332</v>
      </c>
      <c r="F9" s="4" t="s">
        <v>329</v>
      </c>
      <c r="G9" s="4" t="s">
        <v>330</v>
      </c>
      <c r="H9" s="97" t="s">
        <v>423</v>
      </c>
      <c r="I9" s="97" t="s">
        <v>424</v>
      </c>
      <c r="J9" s="97" t="s">
        <v>425</v>
      </c>
    </row>
    <row r="10" spans="1:10" ht="13.5" thickBot="1">
      <c r="A10" s="5">
        <v>1</v>
      </c>
      <c r="B10" s="6">
        <v>2</v>
      </c>
      <c r="C10" s="7" t="s">
        <v>367</v>
      </c>
      <c r="D10" s="7" t="s">
        <v>368</v>
      </c>
      <c r="E10" s="7" t="s">
        <v>369</v>
      </c>
      <c r="F10" s="7" t="s">
        <v>370</v>
      </c>
      <c r="G10" s="8">
        <v>7</v>
      </c>
      <c r="H10" s="59">
        <v>8</v>
      </c>
      <c r="I10" s="60">
        <v>9</v>
      </c>
      <c r="J10" s="60">
        <v>10</v>
      </c>
    </row>
    <row r="11" spans="1:10" ht="30.75" customHeight="1">
      <c r="A11" s="123">
        <v>1</v>
      </c>
      <c r="B11" s="61" t="s">
        <v>90</v>
      </c>
      <c r="C11" s="62">
        <v>807</v>
      </c>
      <c r="D11" s="63" t="s">
        <v>326</v>
      </c>
      <c r="E11" s="63"/>
      <c r="F11" s="63"/>
      <c r="G11" s="63"/>
      <c r="H11" s="64">
        <f>H17+H23</f>
        <v>2268.424</v>
      </c>
      <c r="I11" s="64">
        <f>I17+I23</f>
        <v>2116.6059999999998</v>
      </c>
      <c r="J11" s="64">
        <f>J17+J23</f>
        <v>2116.6059999999998</v>
      </c>
    </row>
    <row r="12" spans="1:10" ht="29.25" customHeight="1">
      <c r="A12" s="123">
        <v>2</v>
      </c>
      <c r="B12" s="66" t="s">
        <v>408</v>
      </c>
      <c r="C12" s="62">
        <v>807</v>
      </c>
      <c r="D12" s="67" t="s">
        <v>327</v>
      </c>
      <c r="E12" s="67"/>
      <c r="F12" s="67"/>
      <c r="G12" s="67"/>
      <c r="H12" s="64">
        <v>1810.294</v>
      </c>
      <c r="I12" s="64">
        <v>1738.885</v>
      </c>
      <c r="J12" s="64">
        <v>1738.885</v>
      </c>
    </row>
    <row r="13" spans="1:10" ht="76.5">
      <c r="A13" s="123">
        <v>3</v>
      </c>
      <c r="B13" s="65" t="s">
        <v>436</v>
      </c>
      <c r="C13" s="62">
        <v>807</v>
      </c>
      <c r="D13" s="67" t="s">
        <v>317</v>
      </c>
      <c r="E13" s="67"/>
      <c r="F13" s="67"/>
      <c r="G13" s="67"/>
      <c r="H13" s="64">
        <v>1810.294</v>
      </c>
      <c r="I13" s="64">
        <v>1738.885</v>
      </c>
      <c r="J13" s="64">
        <v>1738.885</v>
      </c>
    </row>
    <row r="14" spans="1:10" ht="25.5">
      <c r="A14" s="123">
        <v>4</v>
      </c>
      <c r="B14" s="65" t="s">
        <v>350</v>
      </c>
      <c r="C14" s="62">
        <v>807</v>
      </c>
      <c r="D14" s="67" t="s">
        <v>317</v>
      </c>
      <c r="E14" s="68" t="s">
        <v>349</v>
      </c>
      <c r="F14" s="68"/>
      <c r="G14" s="68"/>
      <c r="H14" s="64">
        <v>1810.294</v>
      </c>
      <c r="I14" s="64">
        <v>1738.885</v>
      </c>
      <c r="J14" s="64">
        <v>1738.885</v>
      </c>
    </row>
    <row r="15" spans="1:10" ht="12.75">
      <c r="A15" s="123">
        <v>5</v>
      </c>
      <c r="B15" s="65" t="s">
        <v>351</v>
      </c>
      <c r="C15" s="62">
        <v>807</v>
      </c>
      <c r="D15" s="67" t="s">
        <v>317</v>
      </c>
      <c r="E15" s="68" t="s">
        <v>319</v>
      </c>
      <c r="F15" s="68"/>
      <c r="G15" s="68"/>
      <c r="H15" s="64">
        <v>1810.294</v>
      </c>
      <c r="I15" s="64">
        <v>1738.885</v>
      </c>
      <c r="J15" s="64">
        <v>1738.885</v>
      </c>
    </row>
    <row r="16" spans="1:10" ht="12.75">
      <c r="A16" s="123">
        <v>6</v>
      </c>
      <c r="B16" s="66" t="s">
        <v>305</v>
      </c>
      <c r="C16" s="62">
        <v>807</v>
      </c>
      <c r="D16" s="67" t="s">
        <v>317</v>
      </c>
      <c r="E16" s="68" t="s">
        <v>319</v>
      </c>
      <c r="F16" s="67" t="s">
        <v>299</v>
      </c>
      <c r="G16" s="67" t="s">
        <v>439</v>
      </c>
      <c r="H16" s="64">
        <f>H12</f>
        <v>1810.294</v>
      </c>
      <c r="I16" s="64">
        <f>I12</f>
        <v>1738.885</v>
      </c>
      <c r="J16" s="64">
        <f>J12</f>
        <v>1738.885</v>
      </c>
    </row>
    <row r="17" spans="1:10" ht="12.75">
      <c r="A17" s="123">
        <v>7</v>
      </c>
      <c r="B17" s="71" t="s">
        <v>306</v>
      </c>
      <c r="C17" s="62">
        <v>807</v>
      </c>
      <c r="D17" s="67" t="s">
        <v>317</v>
      </c>
      <c r="E17" s="68" t="s">
        <v>319</v>
      </c>
      <c r="F17" s="67" t="s">
        <v>299</v>
      </c>
      <c r="G17" s="67" t="s">
        <v>294</v>
      </c>
      <c r="H17" s="64">
        <f>H16</f>
        <v>1810.294</v>
      </c>
      <c r="I17" s="64">
        <f>I16</f>
        <v>1738.885</v>
      </c>
      <c r="J17" s="64">
        <f>J16</f>
        <v>1738.885</v>
      </c>
    </row>
    <row r="18" spans="1:10" ht="36.75" customHeight="1">
      <c r="A18" s="123">
        <v>8</v>
      </c>
      <c r="B18" s="72" t="s">
        <v>413</v>
      </c>
      <c r="C18" s="62">
        <v>807</v>
      </c>
      <c r="D18" s="63" t="s">
        <v>348</v>
      </c>
      <c r="E18" s="63"/>
      <c r="F18" s="63"/>
      <c r="G18" s="63"/>
      <c r="H18" s="64">
        <f>H19</f>
        <v>458.13</v>
      </c>
      <c r="I18" s="64">
        <f>I20</f>
        <v>377.721</v>
      </c>
      <c r="J18" s="64">
        <f>J20</f>
        <v>377.721</v>
      </c>
    </row>
    <row r="19" spans="1:10" ht="76.5">
      <c r="A19" s="123">
        <v>9</v>
      </c>
      <c r="B19" s="65" t="s">
        <v>419</v>
      </c>
      <c r="C19" s="62">
        <v>807</v>
      </c>
      <c r="D19" s="63" t="s">
        <v>318</v>
      </c>
      <c r="E19" s="63"/>
      <c r="F19" s="63"/>
      <c r="G19" s="63"/>
      <c r="H19" s="64">
        <f>H20</f>
        <v>458.13</v>
      </c>
      <c r="I19" s="64">
        <f>I20</f>
        <v>377.721</v>
      </c>
      <c r="J19" s="64">
        <f>J20</f>
        <v>377.721</v>
      </c>
    </row>
    <row r="20" spans="1:10" ht="25.5">
      <c r="A20" s="123">
        <v>10</v>
      </c>
      <c r="B20" s="65" t="s">
        <v>350</v>
      </c>
      <c r="C20" s="62">
        <v>807</v>
      </c>
      <c r="D20" s="63" t="s">
        <v>318</v>
      </c>
      <c r="E20" s="63" t="s">
        <v>349</v>
      </c>
      <c r="F20" s="69"/>
      <c r="G20" s="69"/>
      <c r="H20" s="64">
        <v>458.13</v>
      </c>
      <c r="I20" s="64">
        <v>377.721</v>
      </c>
      <c r="J20" s="64">
        <v>377.721</v>
      </c>
    </row>
    <row r="21" spans="1:10" ht="12.75">
      <c r="A21" s="123">
        <v>11</v>
      </c>
      <c r="B21" s="65" t="s">
        <v>351</v>
      </c>
      <c r="C21" s="62">
        <v>807</v>
      </c>
      <c r="D21" s="63" t="s">
        <v>318</v>
      </c>
      <c r="E21" s="63" t="s">
        <v>319</v>
      </c>
      <c r="F21" s="69"/>
      <c r="G21" s="69"/>
      <c r="H21" s="64">
        <v>458.13</v>
      </c>
      <c r="I21" s="64">
        <v>377.721</v>
      </c>
      <c r="J21" s="64">
        <v>377.721</v>
      </c>
    </row>
    <row r="22" spans="1:10" ht="12.75">
      <c r="A22" s="123">
        <v>12</v>
      </c>
      <c r="B22" s="66" t="s">
        <v>305</v>
      </c>
      <c r="C22" s="62">
        <v>807</v>
      </c>
      <c r="D22" s="63" t="s">
        <v>318</v>
      </c>
      <c r="E22" s="63" t="s">
        <v>319</v>
      </c>
      <c r="F22" s="67" t="s">
        <v>299</v>
      </c>
      <c r="G22" s="67" t="s">
        <v>439</v>
      </c>
      <c r="H22" s="64">
        <f>H20</f>
        <v>458.13</v>
      </c>
      <c r="I22" s="64">
        <f>I20</f>
        <v>377.721</v>
      </c>
      <c r="J22" s="64">
        <f>J20</f>
        <v>377.721</v>
      </c>
    </row>
    <row r="23" spans="1:10" ht="12.75">
      <c r="A23" s="123">
        <v>13</v>
      </c>
      <c r="B23" s="71" t="s">
        <v>422</v>
      </c>
      <c r="C23" s="62">
        <v>807</v>
      </c>
      <c r="D23" s="63" t="s">
        <v>318</v>
      </c>
      <c r="E23" s="63" t="s">
        <v>319</v>
      </c>
      <c r="F23" s="67" t="s">
        <v>299</v>
      </c>
      <c r="G23" s="67" t="s">
        <v>294</v>
      </c>
      <c r="H23" s="64">
        <f>H22</f>
        <v>458.13</v>
      </c>
      <c r="I23" s="64">
        <f>I22</f>
        <v>377.721</v>
      </c>
      <c r="J23" s="64">
        <f>J22</f>
        <v>377.721</v>
      </c>
    </row>
    <row r="24" spans="1:10" ht="38.25">
      <c r="A24" s="123">
        <v>14</v>
      </c>
      <c r="B24" s="66" t="s">
        <v>417</v>
      </c>
      <c r="C24" s="62">
        <v>807</v>
      </c>
      <c r="D24" s="67" t="s">
        <v>362</v>
      </c>
      <c r="E24" s="67"/>
      <c r="F24" s="67"/>
      <c r="G24" s="67"/>
      <c r="H24" s="64">
        <f>H26</f>
        <v>166</v>
      </c>
      <c r="I24" s="64">
        <f>I26</f>
        <v>166</v>
      </c>
      <c r="J24" s="64">
        <f>J26</f>
        <v>166</v>
      </c>
    </row>
    <row r="25" spans="1:10" ht="54" customHeight="1">
      <c r="A25" s="123">
        <v>15</v>
      </c>
      <c r="B25" s="65" t="s">
        <v>418</v>
      </c>
      <c r="C25" s="62">
        <v>807</v>
      </c>
      <c r="D25" s="67" t="s">
        <v>380</v>
      </c>
      <c r="E25" s="67"/>
      <c r="F25" s="67"/>
      <c r="G25" s="67"/>
      <c r="H25" s="64">
        <f>H26</f>
        <v>166</v>
      </c>
      <c r="I25" s="64">
        <f>I26</f>
        <v>166</v>
      </c>
      <c r="J25" s="64">
        <f>J26</f>
        <v>166</v>
      </c>
    </row>
    <row r="26" spans="1:10" ht="25.5">
      <c r="A26" s="123">
        <v>16</v>
      </c>
      <c r="B26" s="65" t="s">
        <v>350</v>
      </c>
      <c r="C26" s="62">
        <v>807</v>
      </c>
      <c r="D26" s="67" t="s">
        <v>380</v>
      </c>
      <c r="E26" s="67" t="s">
        <v>349</v>
      </c>
      <c r="F26" s="67"/>
      <c r="G26" s="67"/>
      <c r="H26" s="64">
        <v>166</v>
      </c>
      <c r="I26" s="64">
        <v>166</v>
      </c>
      <c r="J26" s="64">
        <v>166</v>
      </c>
    </row>
    <row r="27" spans="1:10" ht="12.75">
      <c r="A27" s="123">
        <v>17</v>
      </c>
      <c r="B27" s="65" t="s">
        <v>351</v>
      </c>
      <c r="C27" s="62">
        <v>807</v>
      </c>
      <c r="D27" s="67" t="s">
        <v>380</v>
      </c>
      <c r="E27" s="67" t="s">
        <v>319</v>
      </c>
      <c r="F27" s="67"/>
      <c r="G27" s="67"/>
      <c r="H27" s="64">
        <v>166</v>
      </c>
      <c r="I27" s="64">
        <v>166</v>
      </c>
      <c r="J27" s="64">
        <v>166</v>
      </c>
    </row>
    <row r="28" spans="1:10" ht="12.75">
      <c r="A28" s="123">
        <v>18</v>
      </c>
      <c r="B28" s="66" t="s">
        <v>360</v>
      </c>
      <c r="C28" s="62">
        <v>807</v>
      </c>
      <c r="D28" s="67" t="s">
        <v>380</v>
      </c>
      <c r="E28" s="67" t="s">
        <v>319</v>
      </c>
      <c r="F28" s="67" t="s">
        <v>308</v>
      </c>
      <c r="G28" s="67" t="s">
        <v>439</v>
      </c>
      <c r="H28" s="64">
        <v>166</v>
      </c>
      <c r="I28" s="64">
        <v>166</v>
      </c>
      <c r="J28" s="64">
        <v>166</v>
      </c>
    </row>
    <row r="29" spans="1:10" ht="12.75">
      <c r="A29" s="123">
        <v>19</v>
      </c>
      <c r="B29" s="66" t="s">
        <v>361</v>
      </c>
      <c r="C29" s="62">
        <v>807</v>
      </c>
      <c r="D29" s="67" t="s">
        <v>380</v>
      </c>
      <c r="E29" s="67" t="s">
        <v>319</v>
      </c>
      <c r="F29" s="67" t="s">
        <v>308</v>
      </c>
      <c r="G29" s="67" t="s">
        <v>295</v>
      </c>
      <c r="H29" s="64">
        <v>166</v>
      </c>
      <c r="I29" s="64">
        <v>166</v>
      </c>
      <c r="J29" s="64">
        <v>166</v>
      </c>
    </row>
    <row r="30" spans="1:10" ht="38.25">
      <c r="A30" s="123">
        <v>20</v>
      </c>
      <c r="B30" s="71" t="s">
        <v>395</v>
      </c>
      <c r="C30" s="62">
        <v>807</v>
      </c>
      <c r="D30" s="57" t="s">
        <v>354</v>
      </c>
      <c r="E30" s="67"/>
      <c r="F30" s="67"/>
      <c r="G30" s="67"/>
      <c r="H30" s="64">
        <f>H31+H42+H53</f>
        <v>347.70500000000004</v>
      </c>
      <c r="I30" s="64">
        <f>I31+I42+I53</f>
        <v>371.105</v>
      </c>
      <c r="J30" s="64">
        <f>J31+J42+J53</f>
        <v>370.005</v>
      </c>
    </row>
    <row r="31" spans="1:10" ht="38.25">
      <c r="A31" s="123">
        <v>21</v>
      </c>
      <c r="B31" s="71" t="s">
        <v>396</v>
      </c>
      <c r="C31" s="62">
        <v>807</v>
      </c>
      <c r="D31" s="57" t="s">
        <v>355</v>
      </c>
      <c r="E31" s="67"/>
      <c r="F31" s="67"/>
      <c r="G31" s="67"/>
      <c r="H31" s="56">
        <f>H32+H37</f>
        <v>3.256</v>
      </c>
      <c r="I31" s="56">
        <f>I32+I37</f>
        <v>3.256</v>
      </c>
      <c r="J31" s="56">
        <f>J32+J37</f>
        <v>3.256</v>
      </c>
    </row>
    <row r="32" spans="1:10" ht="78.75" customHeight="1">
      <c r="A32" s="123">
        <v>22</v>
      </c>
      <c r="B32" s="66" t="s">
        <v>426</v>
      </c>
      <c r="C32" s="62">
        <v>807</v>
      </c>
      <c r="D32" s="57" t="s">
        <v>427</v>
      </c>
      <c r="E32" s="67"/>
      <c r="F32" s="67"/>
      <c r="G32" s="67"/>
      <c r="H32" s="56">
        <v>2.776</v>
      </c>
      <c r="I32" s="56">
        <v>2.776</v>
      </c>
      <c r="J32" s="56">
        <v>2.776</v>
      </c>
    </row>
    <row r="33" spans="1:10" ht="25.5">
      <c r="A33" s="123">
        <v>23</v>
      </c>
      <c r="B33" s="71" t="s">
        <v>341</v>
      </c>
      <c r="C33" s="62">
        <v>807</v>
      </c>
      <c r="D33" s="57" t="s">
        <v>427</v>
      </c>
      <c r="E33" s="67" t="s">
        <v>325</v>
      </c>
      <c r="F33" s="67"/>
      <c r="G33" s="67"/>
      <c r="H33" s="56">
        <v>2.776</v>
      </c>
      <c r="I33" s="56">
        <v>2.776</v>
      </c>
      <c r="J33" s="56">
        <v>2.776</v>
      </c>
    </row>
    <row r="34" spans="1:10" ht="25.5">
      <c r="A34" s="123">
        <v>24</v>
      </c>
      <c r="B34" s="71" t="s">
        <v>397</v>
      </c>
      <c r="C34" s="62">
        <v>807</v>
      </c>
      <c r="D34" s="57" t="s">
        <v>427</v>
      </c>
      <c r="E34" s="67" t="s">
        <v>314</v>
      </c>
      <c r="F34" s="67"/>
      <c r="G34" s="67"/>
      <c r="H34" s="56">
        <v>2.776</v>
      </c>
      <c r="I34" s="56">
        <v>2.776</v>
      </c>
      <c r="J34" s="56">
        <v>2.776</v>
      </c>
    </row>
    <row r="35" spans="1:10" ht="12.75">
      <c r="A35" s="123">
        <v>25</v>
      </c>
      <c r="B35" s="71" t="s">
        <v>310</v>
      </c>
      <c r="C35" s="62">
        <v>807</v>
      </c>
      <c r="D35" s="57" t="s">
        <v>427</v>
      </c>
      <c r="E35" s="67" t="s">
        <v>314</v>
      </c>
      <c r="F35" s="67" t="s">
        <v>301</v>
      </c>
      <c r="G35" s="67" t="s">
        <v>439</v>
      </c>
      <c r="H35" s="64">
        <f aca="true" t="shared" si="0" ref="H35:J36">H34</f>
        <v>2.776</v>
      </c>
      <c r="I35" s="64">
        <f t="shared" si="0"/>
        <v>2.776</v>
      </c>
      <c r="J35" s="64">
        <f t="shared" si="0"/>
        <v>2.776</v>
      </c>
    </row>
    <row r="36" spans="1:10" ht="25.5">
      <c r="A36" s="123">
        <v>26</v>
      </c>
      <c r="B36" s="71" t="s">
        <v>375</v>
      </c>
      <c r="C36" s="62">
        <v>807</v>
      </c>
      <c r="D36" s="57" t="s">
        <v>427</v>
      </c>
      <c r="E36" s="67" t="s">
        <v>314</v>
      </c>
      <c r="F36" s="67" t="s">
        <v>301</v>
      </c>
      <c r="G36" s="67" t="s">
        <v>296</v>
      </c>
      <c r="H36" s="64">
        <f t="shared" si="0"/>
        <v>2.776</v>
      </c>
      <c r="I36" s="64">
        <f t="shared" si="0"/>
        <v>2.776</v>
      </c>
      <c r="J36" s="64">
        <f t="shared" si="0"/>
        <v>2.776</v>
      </c>
    </row>
    <row r="37" spans="1:10" s="99" customFormat="1" ht="90.75" customHeight="1">
      <c r="A37" s="123">
        <v>27</v>
      </c>
      <c r="B37" s="109" t="s">
        <v>428</v>
      </c>
      <c r="C37" s="111">
        <v>807</v>
      </c>
      <c r="D37" s="100" t="s">
        <v>430</v>
      </c>
      <c r="E37" s="98"/>
      <c r="F37" s="98"/>
      <c r="G37" s="98"/>
      <c r="H37" s="56">
        <v>0.48</v>
      </c>
      <c r="I37" s="56">
        <v>0.48</v>
      </c>
      <c r="J37" s="56">
        <v>0.48</v>
      </c>
    </row>
    <row r="38" spans="1:10" s="99" customFormat="1" ht="28.5" customHeight="1">
      <c r="A38" s="123">
        <v>28</v>
      </c>
      <c r="B38" s="110" t="s">
        <v>341</v>
      </c>
      <c r="C38" s="111">
        <v>807</v>
      </c>
      <c r="D38" s="100" t="s">
        <v>430</v>
      </c>
      <c r="E38" s="67" t="s">
        <v>325</v>
      </c>
      <c r="F38" s="98"/>
      <c r="G38" s="98"/>
      <c r="H38" s="56">
        <v>0.48</v>
      </c>
      <c r="I38" s="56">
        <v>0.48</v>
      </c>
      <c r="J38" s="56">
        <v>0.48</v>
      </c>
    </row>
    <row r="39" spans="1:10" s="99" customFormat="1" ht="27" customHeight="1">
      <c r="A39" s="123">
        <v>29</v>
      </c>
      <c r="B39" s="110" t="s">
        <v>397</v>
      </c>
      <c r="C39" s="111">
        <v>807</v>
      </c>
      <c r="D39" s="100" t="s">
        <v>430</v>
      </c>
      <c r="E39" s="67" t="s">
        <v>314</v>
      </c>
      <c r="F39" s="98"/>
      <c r="G39" s="98"/>
      <c r="H39" s="56">
        <v>0.48</v>
      </c>
      <c r="I39" s="56">
        <v>0.48</v>
      </c>
      <c r="J39" s="56">
        <v>0.48</v>
      </c>
    </row>
    <row r="40" spans="1:10" ht="20.25" customHeight="1">
      <c r="A40" s="123">
        <v>30</v>
      </c>
      <c r="B40" s="71" t="s">
        <v>310</v>
      </c>
      <c r="C40" s="62">
        <v>807</v>
      </c>
      <c r="D40" s="100" t="s">
        <v>430</v>
      </c>
      <c r="E40" s="67" t="s">
        <v>314</v>
      </c>
      <c r="F40" s="67" t="s">
        <v>301</v>
      </c>
      <c r="G40" s="67" t="s">
        <v>439</v>
      </c>
      <c r="H40" s="64">
        <f>H31</f>
        <v>3.256</v>
      </c>
      <c r="I40" s="64">
        <f>H40*1.05</f>
        <v>3.4188</v>
      </c>
      <c r="J40" s="64">
        <f>I40*1.05</f>
        <v>3.5897400000000004</v>
      </c>
    </row>
    <row r="41" spans="1:10" ht="25.5">
      <c r="A41" s="123">
        <v>31</v>
      </c>
      <c r="B41" s="71" t="s">
        <v>375</v>
      </c>
      <c r="C41" s="62">
        <v>807</v>
      </c>
      <c r="D41" s="100" t="s">
        <v>430</v>
      </c>
      <c r="E41" s="67" t="s">
        <v>314</v>
      </c>
      <c r="F41" s="67" t="s">
        <v>301</v>
      </c>
      <c r="G41" s="67" t="s">
        <v>296</v>
      </c>
      <c r="H41" s="64">
        <f>H30</f>
        <v>347.70500000000004</v>
      </c>
      <c r="I41" s="64">
        <f>H41*1.05</f>
        <v>365.0902500000001</v>
      </c>
      <c r="J41" s="64">
        <f>I41*1.05</f>
        <v>383.3447625000001</v>
      </c>
    </row>
    <row r="42" spans="1:10" ht="38.25">
      <c r="A42" s="123">
        <v>32</v>
      </c>
      <c r="B42" s="66" t="s">
        <v>400</v>
      </c>
      <c r="C42" s="62">
        <v>807</v>
      </c>
      <c r="D42" s="100" t="s">
        <v>356</v>
      </c>
      <c r="E42" s="67"/>
      <c r="F42" s="67"/>
      <c r="G42" s="67"/>
      <c r="H42" s="64">
        <f>H43+H48</f>
        <v>105.57600000000001</v>
      </c>
      <c r="I42" s="64">
        <f>I43+I48</f>
        <v>128.976</v>
      </c>
      <c r="J42" s="64">
        <f>J43+J48</f>
        <v>127.876</v>
      </c>
    </row>
    <row r="43" spans="1:10" ht="89.25">
      <c r="A43" s="123">
        <v>33</v>
      </c>
      <c r="B43" s="66" t="s">
        <v>435</v>
      </c>
      <c r="C43" s="62">
        <v>807</v>
      </c>
      <c r="D43" s="100" t="s">
        <v>432</v>
      </c>
      <c r="E43" s="67"/>
      <c r="F43" s="67"/>
      <c r="G43" s="67"/>
      <c r="H43" s="56">
        <f aca="true" t="shared" si="1" ref="H43:J44">0.376</f>
        <v>0.376</v>
      </c>
      <c r="I43" s="56">
        <f t="shared" si="1"/>
        <v>0.376</v>
      </c>
      <c r="J43" s="56">
        <f t="shared" si="1"/>
        <v>0.376</v>
      </c>
    </row>
    <row r="44" spans="1:10" ht="25.5">
      <c r="A44" s="123">
        <v>34</v>
      </c>
      <c r="B44" s="71" t="s">
        <v>341</v>
      </c>
      <c r="C44" s="62">
        <v>807</v>
      </c>
      <c r="D44" s="100" t="s">
        <v>432</v>
      </c>
      <c r="E44" s="67" t="s">
        <v>325</v>
      </c>
      <c r="F44" s="67"/>
      <c r="G44" s="67"/>
      <c r="H44" s="56">
        <f t="shared" si="1"/>
        <v>0.376</v>
      </c>
      <c r="I44" s="56">
        <f t="shared" si="1"/>
        <v>0.376</v>
      </c>
      <c r="J44" s="56">
        <f t="shared" si="1"/>
        <v>0.376</v>
      </c>
    </row>
    <row r="45" spans="1:10" ht="25.5">
      <c r="A45" s="123">
        <v>35</v>
      </c>
      <c r="B45" s="71" t="s">
        <v>397</v>
      </c>
      <c r="C45" s="62">
        <v>807</v>
      </c>
      <c r="D45" s="100" t="s">
        <v>432</v>
      </c>
      <c r="E45" s="67" t="s">
        <v>314</v>
      </c>
      <c r="F45" s="67"/>
      <c r="G45" s="67"/>
      <c r="H45" s="56">
        <f>0.376</f>
        <v>0.376</v>
      </c>
      <c r="I45" s="56">
        <f>0.376</f>
        <v>0.376</v>
      </c>
      <c r="J45" s="56">
        <f>0.376</f>
        <v>0.376</v>
      </c>
    </row>
    <row r="46" spans="1:10" ht="15.75">
      <c r="A46" s="123">
        <v>36</v>
      </c>
      <c r="B46" s="22" t="s">
        <v>412</v>
      </c>
      <c r="C46" s="62">
        <v>807</v>
      </c>
      <c r="D46" s="100" t="s">
        <v>432</v>
      </c>
      <c r="E46" s="67" t="s">
        <v>314</v>
      </c>
      <c r="F46" s="67" t="s">
        <v>300</v>
      </c>
      <c r="G46" s="67" t="s">
        <v>439</v>
      </c>
      <c r="H46" s="64">
        <f aca="true" t="shared" si="2" ref="H46:J47">H45</f>
        <v>0.376</v>
      </c>
      <c r="I46" s="64">
        <f t="shared" si="2"/>
        <v>0.376</v>
      </c>
      <c r="J46" s="64">
        <f t="shared" si="2"/>
        <v>0.376</v>
      </c>
    </row>
    <row r="47" spans="1:10" ht="12.75">
      <c r="A47" s="123">
        <v>37</v>
      </c>
      <c r="B47" s="66" t="s">
        <v>353</v>
      </c>
      <c r="C47" s="62">
        <v>807</v>
      </c>
      <c r="D47" s="100" t="s">
        <v>432</v>
      </c>
      <c r="E47" s="67" t="s">
        <v>314</v>
      </c>
      <c r="F47" s="67" t="s">
        <v>300</v>
      </c>
      <c r="G47" s="67" t="s">
        <v>298</v>
      </c>
      <c r="H47" s="64">
        <f t="shared" si="2"/>
        <v>0.376</v>
      </c>
      <c r="I47" s="64">
        <f t="shared" si="2"/>
        <v>0.376</v>
      </c>
      <c r="J47" s="64">
        <f t="shared" si="2"/>
        <v>0.376</v>
      </c>
    </row>
    <row r="48" spans="1:10" ht="99.75" customHeight="1">
      <c r="A48" s="123">
        <v>38</v>
      </c>
      <c r="B48" s="101" t="s">
        <v>401</v>
      </c>
      <c r="C48" s="62">
        <v>807</v>
      </c>
      <c r="D48" s="57" t="s">
        <v>399</v>
      </c>
      <c r="E48" s="67"/>
      <c r="F48" s="67"/>
      <c r="G48" s="67"/>
      <c r="H48" s="56">
        <f>105.2</f>
        <v>105.2</v>
      </c>
      <c r="I48" s="56">
        <f>128.6</f>
        <v>128.6</v>
      </c>
      <c r="J48" s="56">
        <f>127.5</f>
        <v>127.5</v>
      </c>
    </row>
    <row r="49" spans="1:10" ht="25.5">
      <c r="A49" s="123">
        <v>39</v>
      </c>
      <c r="B49" s="71" t="s">
        <v>341</v>
      </c>
      <c r="C49" s="62">
        <v>807</v>
      </c>
      <c r="D49" s="57" t="s">
        <v>399</v>
      </c>
      <c r="E49" s="67" t="s">
        <v>325</v>
      </c>
      <c r="F49" s="67"/>
      <c r="G49" s="67"/>
      <c r="H49" s="56">
        <f>105.2</f>
        <v>105.2</v>
      </c>
      <c r="I49" s="56">
        <f>128.6</f>
        <v>128.6</v>
      </c>
      <c r="J49" s="56">
        <f>127.5</f>
        <v>127.5</v>
      </c>
    </row>
    <row r="50" spans="1:10" ht="25.5">
      <c r="A50" s="123">
        <v>40</v>
      </c>
      <c r="B50" s="71" t="s">
        <v>397</v>
      </c>
      <c r="C50" s="62">
        <v>807</v>
      </c>
      <c r="D50" s="57" t="s">
        <v>399</v>
      </c>
      <c r="E50" s="67" t="s">
        <v>314</v>
      </c>
      <c r="F50" s="67"/>
      <c r="G50" s="67"/>
      <c r="H50" s="56">
        <f>105.2</f>
        <v>105.2</v>
      </c>
      <c r="I50" s="56">
        <f>105.2</f>
        <v>105.2</v>
      </c>
      <c r="J50" s="56">
        <f>105.2</f>
        <v>105.2</v>
      </c>
    </row>
    <row r="51" spans="1:10" ht="12.75">
      <c r="A51" s="123">
        <v>41</v>
      </c>
      <c r="B51" s="66" t="s">
        <v>353</v>
      </c>
      <c r="C51" s="62">
        <v>807</v>
      </c>
      <c r="D51" s="57" t="s">
        <v>399</v>
      </c>
      <c r="E51" s="67" t="s">
        <v>314</v>
      </c>
      <c r="F51" s="67" t="s">
        <v>300</v>
      </c>
      <c r="G51" s="67" t="s">
        <v>298</v>
      </c>
      <c r="H51" s="64">
        <f aca="true" t="shared" si="3" ref="H51:J52">H50</f>
        <v>105.2</v>
      </c>
      <c r="I51" s="64">
        <f t="shared" si="3"/>
        <v>105.2</v>
      </c>
      <c r="J51" s="64">
        <f t="shared" si="3"/>
        <v>105.2</v>
      </c>
    </row>
    <row r="52" spans="1:10" ht="12.75">
      <c r="A52" s="123">
        <v>42</v>
      </c>
      <c r="B52" s="66" t="s">
        <v>412</v>
      </c>
      <c r="C52" s="62">
        <v>807</v>
      </c>
      <c r="D52" s="57" t="s">
        <v>399</v>
      </c>
      <c r="E52" s="67" t="s">
        <v>314</v>
      </c>
      <c r="F52" s="67" t="s">
        <v>300</v>
      </c>
      <c r="G52" s="67"/>
      <c r="H52" s="64">
        <f t="shared" si="3"/>
        <v>105.2</v>
      </c>
      <c r="I52" s="64">
        <f t="shared" si="3"/>
        <v>105.2</v>
      </c>
      <c r="J52" s="64">
        <f t="shared" si="3"/>
        <v>105.2</v>
      </c>
    </row>
    <row r="53" spans="1:10" ht="25.5">
      <c r="A53" s="123">
        <v>43</v>
      </c>
      <c r="B53" s="66" t="s">
        <v>403</v>
      </c>
      <c r="C53" s="62">
        <v>807</v>
      </c>
      <c r="D53" s="57" t="s">
        <v>398</v>
      </c>
      <c r="E53" s="67"/>
      <c r="F53" s="67"/>
      <c r="G53" s="67"/>
      <c r="H53" s="64">
        <f>H54+H59+H64</f>
        <v>238.87300000000002</v>
      </c>
      <c r="I53" s="64">
        <f>I54+I59+I64</f>
        <v>238.87300000000002</v>
      </c>
      <c r="J53" s="64">
        <f>J54+J59+J64</f>
        <v>238.87300000000002</v>
      </c>
    </row>
    <row r="54" spans="1:10" ht="63.75">
      <c r="A54" s="123">
        <v>44</v>
      </c>
      <c r="B54" s="76" t="s">
        <v>405</v>
      </c>
      <c r="C54" s="62">
        <v>807</v>
      </c>
      <c r="D54" s="57" t="s">
        <v>404</v>
      </c>
      <c r="E54" s="67"/>
      <c r="F54" s="67"/>
      <c r="G54" s="67"/>
      <c r="H54" s="56">
        <v>187.252</v>
      </c>
      <c r="I54" s="56">
        <v>187.252</v>
      </c>
      <c r="J54" s="56">
        <v>187.252</v>
      </c>
    </row>
    <row r="55" spans="1:10" ht="12.75">
      <c r="A55" s="123">
        <v>45</v>
      </c>
      <c r="B55" s="71" t="s">
        <v>343</v>
      </c>
      <c r="C55" s="62">
        <v>807</v>
      </c>
      <c r="D55" s="57" t="s">
        <v>404</v>
      </c>
      <c r="E55" s="67" t="s">
        <v>344</v>
      </c>
      <c r="F55" s="67"/>
      <c r="G55" s="67"/>
      <c r="H55" s="56">
        <v>187.252</v>
      </c>
      <c r="I55" s="56">
        <v>187.252</v>
      </c>
      <c r="J55" s="56">
        <v>187.252</v>
      </c>
    </row>
    <row r="56" spans="1:10" ht="28.5" customHeight="1">
      <c r="A56" s="123">
        <v>46</v>
      </c>
      <c r="B56" s="66" t="s">
        <v>352</v>
      </c>
      <c r="C56" s="62">
        <v>807</v>
      </c>
      <c r="D56" s="57" t="s">
        <v>404</v>
      </c>
      <c r="E56" s="67" t="s">
        <v>322</v>
      </c>
      <c r="F56" s="67"/>
      <c r="G56" s="67"/>
      <c r="H56" s="56">
        <v>187.252</v>
      </c>
      <c r="I56" s="56">
        <v>187.252</v>
      </c>
      <c r="J56" s="56">
        <v>187.252</v>
      </c>
    </row>
    <row r="57" spans="1:10" ht="18" customHeight="1">
      <c r="A57" s="123">
        <v>47</v>
      </c>
      <c r="B57" s="71" t="s">
        <v>307</v>
      </c>
      <c r="C57" s="62">
        <v>807</v>
      </c>
      <c r="D57" s="57" t="s">
        <v>404</v>
      </c>
      <c r="E57" s="67" t="s">
        <v>322</v>
      </c>
      <c r="F57" s="67" t="s">
        <v>297</v>
      </c>
      <c r="G57" s="67" t="s">
        <v>439</v>
      </c>
      <c r="H57" s="64">
        <f aca="true" t="shared" si="4" ref="H57:J58">H56</f>
        <v>187.252</v>
      </c>
      <c r="I57" s="64">
        <f t="shared" si="4"/>
        <v>187.252</v>
      </c>
      <c r="J57" s="64">
        <f t="shared" si="4"/>
        <v>187.252</v>
      </c>
    </row>
    <row r="58" spans="1:10" ht="17.25" customHeight="1">
      <c r="A58" s="123">
        <v>48</v>
      </c>
      <c r="B58" s="71" t="s">
        <v>311</v>
      </c>
      <c r="C58" s="62">
        <v>807</v>
      </c>
      <c r="D58" s="57" t="s">
        <v>404</v>
      </c>
      <c r="E58" s="67" t="s">
        <v>322</v>
      </c>
      <c r="F58" s="67" t="s">
        <v>297</v>
      </c>
      <c r="G58" s="67" t="s">
        <v>301</v>
      </c>
      <c r="H58" s="64">
        <f t="shared" si="4"/>
        <v>187.252</v>
      </c>
      <c r="I58" s="64">
        <f t="shared" si="4"/>
        <v>187.252</v>
      </c>
      <c r="J58" s="64">
        <f t="shared" si="4"/>
        <v>187.252</v>
      </c>
    </row>
    <row r="59" spans="1:10" ht="76.5">
      <c r="A59" s="123">
        <v>49</v>
      </c>
      <c r="B59" s="66" t="s">
        <v>406</v>
      </c>
      <c r="C59" s="62">
        <v>807</v>
      </c>
      <c r="D59" s="57" t="s">
        <v>407</v>
      </c>
      <c r="E59" s="67"/>
      <c r="F59" s="67"/>
      <c r="G59" s="67"/>
      <c r="H59" s="56">
        <v>1</v>
      </c>
      <c r="I59" s="56">
        <v>1</v>
      </c>
      <c r="J59" s="56">
        <v>1</v>
      </c>
    </row>
    <row r="60" spans="1:10" ht="12.75">
      <c r="A60" s="123">
        <v>50</v>
      </c>
      <c r="B60" s="71" t="s">
        <v>343</v>
      </c>
      <c r="C60" s="62">
        <v>807</v>
      </c>
      <c r="D60" s="57" t="s">
        <v>407</v>
      </c>
      <c r="E60" s="67" t="s">
        <v>344</v>
      </c>
      <c r="F60" s="67"/>
      <c r="G60" s="67"/>
      <c r="H60" s="56">
        <v>1</v>
      </c>
      <c r="I60" s="56">
        <v>1</v>
      </c>
      <c r="J60" s="56">
        <v>1</v>
      </c>
    </row>
    <row r="61" spans="1:10" ht="30.75" customHeight="1">
      <c r="A61" s="123">
        <v>51</v>
      </c>
      <c r="B61" s="66" t="s">
        <v>352</v>
      </c>
      <c r="C61" s="62">
        <v>807</v>
      </c>
      <c r="D61" s="57" t="s">
        <v>407</v>
      </c>
      <c r="E61" s="67" t="s">
        <v>322</v>
      </c>
      <c r="F61" s="67"/>
      <c r="G61" s="67"/>
      <c r="H61" s="56">
        <v>1</v>
      </c>
      <c r="I61" s="56">
        <v>1</v>
      </c>
      <c r="J61" s="56">
        <v>1</v>
      </c>
    </row>
    <row r="62" spans="1:10" ht="13.5" customHeight="1">
      <c r="A62" s="123">
        <v>52</v>
      </c>
      <c r="B62" s="71" t="s">
        <v>307</v>
      </c>
      <c r="C62" s="62">
        <v>807</v>
      </c>
      <c r="D62" s="57" t="s">
        <v>407</v>
      </c>
      <c r="E62" s="67" t="s">
        <v>322</v>
      </c>
      <c r="F62" s="67" t="s">
        <v>297</v>
      </c>
      <c r="G62" s="67" t="s">
        <v>439</v>
      </c>
      <c r="H62" s="64">
        <f aca="true" t="shared" si="5" ref="H62:J63">H61</f>
        <v>1</v>
      </c>
      <c r="I62" s="64">
        <f t="shared" si="5"/>
        <v>1</v>
      </c>
      <c r="J62" s="64">
        <f t="shared" si="5"/>
        <v>1</v>
      </c>
    </row>
    <row r="63" spans="1:10" ht="12.75" customHeight="1">
      <c r="A63" s="123">
        <v>53</v>
      </c>
      <c r="B63" s="71" t="s">
        <v>311</v>
      </c>
      <c r="C63" s="62">
        <v>807</v>
      </c>
      <c r="D63" s="57" t="s">
        <v>407</v>
      </c>
      <c r="E63" s="67" t="s">
        <v>322</v>
      </c>
      <c r="F63" s="67" t="s">
        <v>297</v>
      </c>
      <c r="G63" s="67" t="s">
        <v>301</v>
      </c>
      <c r="H63" s="64">
        <f t="shared" si="5"/>
        <v>1</v>
      </c>
      <c r="I63" s="64">
        <f t="shared" si="5"/>
        <v>1</v>
      </c>
      <c r="J63" s="64">
        <f t="shared" si="5"/>
        <v>1</v>
      </c>
    </row>
    <row r="64" spans="1:10" ht="76.5">
      <c r="A64" s="123">
        <v>54</v>
      </c>
      <c r="B64" s="66" t="s">
        <v>433</v>
      </c>
      <c r="C64" s="62">
        <v>807</v>
      </c>
      <c r="D64" s="100" t="s">
        <v>431</v>
      </c>
      <c r="E64" s="67"/>
      <c r="F64" s="67"/>
      <c r="G64" s="67"/>
      <c r="H64" s="56">
        <v>50.621</v>
      </c>
      <c r="I64" s="56">
        <v>50.621</v>
      </c>
      <c r="J64" s="56">
        <v>50.621</v>
      </c>
    </row>
    <row r="65" spans="1:10" ht="12.75">
      <c r="A65" s="123">
        <v>55</v>
      </c>
      <c r="B65" s="71" t="s">
        <v>343</v>
      </c>
      <c r="C65" s="62">
        <v>807</v>
      </c>
      <c r="D65" s="100" t="s">
        <v>431</v>
      </c>
      <c r="E65" s="67" t="s">
        <v>344</v>
      </c>
      <c r="F65" s="67"/>
      <c r="G65" s="67"/>
      <c r="H65" s="56">
        <v>50.621</v>
      </c>
      <c r="I65" s="56">
        <v>50.621</v>
      </c>
      <c r="J65" s="56">
        <v>50.621</v>
      </c>
    </row>
    <row r="66" spans="1:10" ht="29.25" customHeight="1">
      <c r="A66" s="123">
        <v>56</v>
      </c>
      <c r="B66" s="66" t="s">
        <v>352</v>
      </c>
      <c r="C66" s="62">
        <v>807</v>
      </c>
      <c r="D66" s="100" t="s">
        <v>431</v>
      </c>
      <c r="E66" s="67" t="s">
        <v>322</v>
      </c>
      <c r="F66" s="67"/>
      <c r="G66" s="67"/>
      <c r="H66" s="56">
        <v>50.621</v>
      </c>
      <c r="I66" s="56">
        <v>50.621</v>
      </c>
      <c r="J66" s="56">
        <v>50.621</v>
      </c>
    </row>
    <row r="67" spans="1:10" s="102" customFormat="1" ht="12.75">
      <c r="A67" s="123">
        <v>57</v>
      </c>
      <c r="B67" s="71" t="s">
        <v>307</v>
      </c>
      <c r="C67" s="62">
        <v>807</v>
      </c>
      <c r="D67" s="100" t="s">
        <v>431</v>
      </c>
      <c r="E67" s="67" t="s">
        <v>322</v>
      </c>
      <c r="F67" s="67" t="s">
        <v>297</v>
      </c>
      <c r="G67" s="67" t="s">
        <v>439</v>
      </c>
      <c r="H67" s="64">
        <f aca="true" t="shared" si="6" ref="H67:J68">H66</f>
        <v>50.621</v>
      </c>
      <c r="I67" s="64">
        <f t="shared" si="6"/>
        <v>50.621</v>
      </c>
      <c r="J67" s="64">
        <f t="shared" si="6"/>
        <v>50.621</v>
      </c>
    </row>
    <row r="68" spans="1:10" s="102" customFormat="1" ht="12.75">
      <c r="A68" s="123">
        <v>58</v>
      </c>
      <c r="B68" s="71" t="s">
        <v>311</v>
      </c>
      <c r="C68" s="62">
        <v>807</v>
      </c>
      <c r="D68" s="100" t="s">
        <v>431</v>
      </c>
      <c r="E68" s="67" t="s">
        <v>322</v>
      </c>
      <c r="F68" s="67" t="s">
        <v>297</v>
      </c>
      <c r="G68" s="67" t="s">
        <v>301</v>
      </c>
      <c r="H68" s="64">
        <f t="shared" si="6"/>
        <v>50.621</v>
      </c>
      <c r="I68" s="64">
        <f t="shared" si="6"/>
        <v>50.621</v>
      </c>
      <c r="J68" s="64">
        <f t="shared" si="6"/>
        <v>50.621</v>
      </c>
    </row>
    <row r="69" spans="1:10" s="102" customFormat="1" ht="38.25">
      <c r="A69" s="123">
        <v>59</v>
      </c>
      <c r="B69" s="65" t="s">
        <v>409</v>
      </c>
      <c r="C69" s="62">
        <v>807</v>
      </c>
      <c r="D69" s="100" t="s">
        <v>443</v>
      </c>
      <c r="E69" s="67"/>
      <c r="F69" s="67"/>
      <c r="G69" s="67"/>
      <c r="H69" s="64">
        <v>1</v>
      </c>
      <c r="I69" s="64"/>
      <c r="J69" s="64"/>
    </row>
    <row r="70" spans="1:10" s="102" customFormat="1" ht="86.25" customHeight="1">
      <c r="A70" s="123"/>
      <c r="B70" s="65" t="s">
        <v>410</v>
      </c>
      <c r="C70" s="62">
        <v>807</v>
      </c>
      <c r="D70" s="100" t="s">
        <v>443</v>
      </c>
      <c r="E70" s="67"/>
      <c r="F70" s="67"/>
      <c r="G70" s="67"/>
      <c r="H70" s="64">
        <f>H71</f>
        <v>1</v>
      </c>
      <c r="I70" s="64"/>
      <c r="J70" s="64"/>
    </row>
    <row r="71" spans="1:10" s="102" customFormat="1" ht="25.5">
      <c r="A71" s="123">
        <v>60</v>
      </c>
      <c r="B71" s="71" t="s">
        <v>341</v>
      </c>
      <c r="C71" s="62">
        <v>807</v>
      </c>
      <c r="D71" s="63" t="s">
        <v>411</v>
      </c>
      <c r="E71" s="63" t="s">
        <v>325</v>
      </c>
      <c r="F71" s="67"/>
      <c r="G71" s="67"/>
      <c r="H71" s="64">
        <v>1</v>
      </c>
      <c r="I71" s="64"/>
      <c r="J71" s="64"/>
    </row>
    <row r="72" spans="1:10" s="102" customFormat="1" ht="24.75" customHeight="1">
      <c r="A72" s="123">
        <v>61</v>
      </c>
      <c r="B72" s="71" t="s">
        <v>397</v>
      </c>
      <c r="C72" s="62">
        <v>807</v>
      </c>
      <c r="D72" s="63" t="s">
        <v>411</v>
      </c>
      <c r="E72" s="63" t="s">
        <v>314</v>
      </c>
      <c r="F72" s="67"/>
      <c r="G72" s="67"/>
      <c r="H72" s="64">
        <v>1</v>
      </c>
      <c r="I72" s="64"/>
      <c r="J72" s="64"/>
    </row>
    <row r="73" spans="1:10" s="102" customFormat="1" ht="15" customHeight="1">
      <c r="A73" s="123">
        <v>62</v>
      </c>
      <c r="B73" s="73" t="s">
        <v>302</v>
      </c>
      <c r="C73" s="62">
        <v>807</v>
      </c>
      <c r="D73" s="63" t="s">
        <v>411</v>
      </c>
      <c r="E73" s="63" t="s">
        <v>314</v>
      </c>
      <c r="F73" s="63" t="s">
        <v>294</v>
      </c>
      <c r="G73" s="63" t="s">
        <v>439</v>
      </c>
      <c r="H73" s="64">
        <v>1</v>
      </c>
      <c r="I73" s="64"/>
      <c r="J73" s="64"/>
    </row>
    <row r="74" spans="1:10" s="102" customFormat="1" ht="38.25" customHeight="1">
      <c r="A74" s="123">
        <v>63</v>
      </c>
      <c r="B74" s="73" t="s">
        <v>338</v>
      </c>
      <c r="C74" s="62">
        <v>807</v>
      </c>
      <c r="D74" s="63" t="s">
        <v>411</v>
      </c>
      <c r="E74" s="63" t="s">
        <v>314</v>
      </c>
      <c r="F74" s="63" t="s">
        <v>294</v>
      </c>
      <c r="G74" s="63" t="s">
        <v>300</v>
      </c>
      <c r="H74" s="64">
        <v>1</v>
      </c>
      <c r="I74" s="64"/>
      <c r="J74" s="64"/>
    </row>
    <row r="75" spans="1:10" ht="12.75">
      <c r="A75" s="123">
        <v>64</v>
      </c>
      <c r="B75" s="73" t="s">
        <v>323</v>
      </c>
      <c r="C75" s="62">
        <v>807</v>
      </c>
      <c r="D75" s="89" t="s">
        <v>363</v>
      </c>
      <c r="E75" s="74"/>
      <c r="F75" s="89"/>
      <c r="G75" s="89"/>
      <c r="H75" s="103">
        <f>H76+H95+H101+H107</f>
        <v>5217.943</v>
      </c>
      <c r="I75" s="103">
        <f>I76+I95+I101+I107</f>
        <v>5581.224</v>
      </c>
      <c r="J75" s="103">
        <f>J76+J95+J101+J107</f>
        <v>5554.9049</v>
      </c>
    </row>
    <row r="76" spans="1:10" ht="12.75">
      <c r="A76" s="123">
        <v>65</v>
      </c>
      <c r="B76" s="73" t="s">
        <v>334</v>
      </c>
      <c r="C76" s="62">
        <v>807</v>
      </c>
      <c r="D76" s="89" t="s">
        <v>364</v>
      </c>
      <c r="E76" s="74"/>
      <c r="F76" s="89"/>
      <c r="G76" s="89"/>
      <c r="H76" s="103">
        <f>H78+H82</f>
        <v>5116.702</v>
      </c>
      <c r="I76" s="103">
        <f>I78+I82</f>
        <v>5493.464</v>
      </c>
      <c r="J76" s="103">
        <f>J78+J82</f>
        <v>5467.1449</v>
      </c>
    </row>
    <row r="77" spans="1:10" ht="12.75">
      <c r="A77" s="123">
        <v>66</v>
      </c>
      <c r="B77" s="73" t="s">
        <v>303</v>
      </c>
      <c r="C77" s="62">
        <v>807</v>
      </c>
      <c r="D77" s="112" t="s">
        <v>509</v>
      </c>
      <c r="E77" s="74"/>
      <c r="F77" s="89"/>
      <c r="G77" s="89"/>
      <c r="H77" s="103">
        <v>620.428</v>
      </c>
      <c r="I77" s="103">
        <v>620.428</v>
      </c>
      <c r="J77" s="103">
        <v>620.428</v>
      </c>
    </row>
    <row r="78" spans="1:10" ht="51">
      <c r="A78" s="123">
        <v>67</v>
      </c>
      <c r="B78" s="73" t="s">
        <v>339</v>
      </c>
      <c r="C78" s="62">
        <v>807</v>
      </c>
      <c r="D78" s="112" t="s">
        <v>509</v>
      </c>
      <c r="E78" s="77" t="s">
        <v>324</v>
      </c>
      <c r="F78" s="89"/>
      <c r="G78" s="89"/>
      <c r="H78" s="103">
        <v>620.428</v>
      </c>
      <c r="I78" s="103">
        <v>620.428</v>
      </c>
      <c r="J78" s="103">
        <v>620.428</v>
      </c>
    </row>
    <row r="79" spans="1:10" ht="25.5">
      <c r="A79" s="123">
        <v>68</v>
      </c>
      <c r="B79" s="73" t="s">
        <v>335</v>
      </c>
      <c r="C79" s="62">
        <v>807</v>
      </c>
      <c r="D79" s="112" t="s">
        <v>509</v>
      </c>
      <c r="E79" s="74" t="s">
        <v>320</v>
      </c>
      <c r="F79" s="89"/>
      <c r="G79" s="89"/>
      <c r="H79" s="103">
        <v>620.428</v>
      </c>
      <c r="I79" s="103">
        <v>620.428</v>
      </c>
      <c r="J79" s="103">
        <v>620.428</v>
      </c>
    </row>
    <row r="80" spans="1:10" ht="12.75">
      <c r="A80" s="123">
        <v>69</v>
      </c>
      <c r="B80" s="73" t="s">
        <v>302</v>
      </c>
      <c r="C80" s="62">
        <v>807</v>
      </c>
      <c r="D80" s="112" t="s">
        <v>509</v>
      </c>
      <c r="E80" s="74" t="s">
        <v>320</v>
      </c>
      <c r="F80" s="89" t="s">
        <v>294</v>
      </c>
      <c r="G80" s="89" t="s">
        <v>439</v>
      </c>
      <c r="H80" s="113">
        <f>H79</f>
        <v>620.428</v>
      </c>
      <c r="I80" s="113">
        <f>I79</f>
        <v>620.428</v>
      </c>
      <c r="J80" s="113">
        <f>J79</f>
        <v>620.428</v>
      </c>
    </row>
    <row r="81" spans="1:10" ht="25.5">
      <c r="A81" s="123">
        <v>70</v>
      </c>
      <c r="B81" s="73" t="s">
        <v>333</v>
      </c>
      <c r="C81" s="62">
        <v>807</v>
      </c>
      <c r="D81" s="112" t="s">
        <v>509</v>
      </c>
      <c r="E81" s="74" t="s">
        <v>320</v>
      </c>
      <c r="F81" s="89" t="s">
        <v>294</v>
      </c>
      <c r="G81" s="89" t="s">
        <v>295</v>
      </c>
      <c r="H81" s="103">
        <f>H79</f>
        <v>620.428</v>
      </c>
      <c r="I81" s="103">
        <f>I79</f>
        <v>620.428</v>
      </c>
      <c r="J81" s="103">
        <f>J79</f>
        <v>620.428</v>
      </c>
    </row>
    <row r="82" spans="1:10" ht="38.25">
      <c r="A82" s="123">
        <v>71</v>
      </c>
      <c r="B82" s="71" t="s">
        <v>338</v>
      </c>
      <c r="C82" s="62">
        <v>807</v>
      </c>
      <c r="D82" s="67" t="s">
        <v>384</v>
      </c>
      <c r="E82" s="67"/>
      <c r="F82" s="67"/>
      <c r="G82" s="67"/>
      <c r="H82" s="64">
        <f>H84+H88+H92</f>
        <v>4496.274</v>
      </c>
      <c r="I82" s="64">
        <f>I84+I88+I92</f>
        <v>4873.036</v>
      </c>
      <c r="J82" s="64">
        <f>J84+J88+J92</f>
        <v>4846.7169</v>
      </c>
    </row>
    <row r="83" spans="1:10" ht="51">
      <c r="A83" s="123">
        <v>72</v>
      </c>
      <c r="B83" s="71" t="s">
        <v>339</v>
      </c>
      <c r="C83" s="62">
        <v>807</v>
      </c>
      <c r="D83" s="67" t="s">
        <v>384</v>
      </c>
      <c r="E83" s="67" t="s">
        <v>324</v>
      </c>
      <c r="F83" s="67"/>
      <c r="G83" s="67"/>
      <c r="H83" s="64">
        <f>H84</f>
        <v>3014.508</v>
      </c>
      <c r="I83" s="64">
        <v>3184.418</v>
      </c>
      <c r="J83" s="64">
        <f>I83*1.05-302.1</f>
        <v>3041.5389000000005</v>
      </c>
    </row>
    <row r="84" spans="1:10" ht="25.5">
      <c r="A84" s="123">
        <v>73</v>
      </c>
      <c r="B84" s="71" t="s">
        <v>340</v>
      </c>
      <c r="C84" s="62">
        <v>807</v>
      </c>
      <c r="D84" s="67" t="s">
        <v>384</v>
      </c>
      <c r="E84" s="67" t="s">
        <v>320</v>
      </c>
      <c r="F84" s="67"/>
      <c r="G84" s="67"/>
      <c r="H84" s="56">
        <v>3014.508</v>
      </c>
      <c r="I84" s="56">
        <v>3184.418</v>
      </c>
      <c r="J84" s="56">
        <f>I84*1.05-302.1</f>
        <v>3041.5389000000005</v>
      </c>
    </row>
    <row r="85" spans="1:10" ht="12.75">
      <c r="A85" s="123">
        <v>74</v>
      </c>
      <c r="B85" s="73" t="s">
        <v>302</v>
      </c>
      <c r="C85" s="62">
        <v>807</v>
      </c>
      <c r="D85" s="67" t="s">
        <v>384</v>
      </c>
      <c r="E85" s="89" t="s">
        <v>320</v>
      </c>
      <c r="F85" s="89" t="s">
        <v>294</v>
      </c>
      <c r="G85" s="89" t="s">
        <v>439</v>
      </c>
      <c r="H85" s="113">
        <f>H84</f>
        <v>3014.508</v>
      </c>
      <c r="I85" s="113">
        <f>I84</f>
        <v>3184.418</v>
      </c>
      <c r="J85" s="113">
        <f>J84</f>
        <v>3041.5389000000005</v>
      </c>
    </row>
    <row r="86" spans="1:10" ht="38.25">
      <c r="A86" s="123">
        <v>75</v>
      </c>
      <c r="B86" s="73" t="s">
        <v>338</v>
      </c>
      <c r="C86" s="62">
        <v>807</v>
      </c>
      <c r="D86" s="67" t="s">
        <v>384</v>
      </c>
      <c r="E86" s="89" t="s">
        <v>320</v>
      </c>
      <c r="F86" s="89" t="s">
        <v>294</v>
      </c>
      <c r="G86" s="89" t="s">
        <v>300</v>
      </c>
      <c r="H86" s="56">
        <v>3014.508</v>
      </c>
      <c r="I86" s="56">
        <f>H86*1.05</f>
        <v>3165.2334</v>
      </c>
      <c r="J86" s="56">
        <f>I86*1.05-302.1</f>
        <v>3021.3950700000005</v>
      </c>
    </row>
    <row r="87" spans="1:10" ht="25.5">
      <c r="A87" s="123">
        <v>76</v>
      </c>
      <c r="B87" s="71" t="s">
        <v>341</v>
      </c>
      <c r="C87" s="62">
        <v>807</v>
      </c>
      <c r="D87" s="67" t="s">
        <v>384</v>
      </c>
      <c r="E87" s="67" t="s">
        <v>325</v>
      </c>
      <c r="F87" s="67"/>
      <c r="G87" s="67"/>
      <c r="H87" s="56">
        <f>H88</f>
        <v>1459.85</v>
      </c>
      <c r="I87" s="56">
        <f>I88</f>
        <v>1662.087</v>
      </c>
      <c r="J87" s="56">
        <f>J88</f>
        <v>1777.32</v>
      </c>
    </row>
    <row r="88" spans="1:10" ht="25.5">
      <c r="A88" s="123">
        <v>77</v>
      </c>
      <c r="B88" s="71" t="s">
        <v>397</v>
      </c>
      <c r="C88" s="62">
        <v>807</v>
      </c>
      <c r="D88" s="67" t="s">
        <v>384</v>
      </c>
      <c r="E88" s="67" t="s">
        <v>314</v>
      </c>
      <c r="F88" s="67"/>
      <c r="G88" s="67"/>
      <c r="H88" s="56">
        <v>1459.85</v>
      </c>
      <c r="I88" s="56">
        <f>1661.487+0.6</f>
        <v>1662.087</v>
      </c>
      <c r="J88" s="56">
        <v>1777.32</v>
      </c>
    </row>
    <row r="89" spans="1:10" ht="12.75">
      <c r="A89" s="123">
        <v>78</v>
      </c>
      <c r="B89" s="73" t="s">
        <v>302</v>
      </c>
      <c r="C89" s="62">
        <v>807</v>
      </c>
      <c r="D89" s="67" t="s">
        <v>384</v>
      </c>
      <c r="E89" s="67" t="s">
        <v>314</v>
      </c>
      <c r="F89" s="67" t="s">
        <v>294</v>
      </c>
      <c r="G89" s="67" t="s">
        <v>439</v>
      </c>
      <c r="H89" s="56">
        <v>1459.85</v>
      </c>
      <c r="I89" s="56">
        <f aca="true" t="shared" si="7" ref="H89:J90">I88</f>
        <v>1662.087</v>
      </c>
      <c r="J89" s="56">
        <f t="shared" si="7"/>
        <v>1777.32</v>
      </c>
    </row>
    <row r="90" spans="1:10" ht="38.25">
      <c r="A90" s="123">
        <v>80</v>
      </c>
      <c r="B90" s="73" t="s">
        <v>338</v>
      </c>
      <c r="C90" s="62">
        <v>807</v>
      </c>
      <c r="D90" s="67" t="s">
        <v>384</v>
      </c>
      <c r="E90" s="67" t="s">
        <v>314</v>
      </c>
      <c r="F90" s="67" t="s">
        <v>294</v>
      </c>
      <c r="G90" s="67" t="s">
        <v>300</v>
      </c>
      <c r="H90" s="56">
        <f t="shared" si="7"/>
        <v>1459.85</v>
      </c>
      <c r="I90" s="56">
        <f t="shared" si="7"/>
        <v>1662.087</v>
      </c>
      <c r="J90" s="56">
        <f t="shared" si="7"/>
        <v>1777.32</v>
      </c>
    </row>
    <row r="91" spans="1:10" ht="12.75">
      <c r="A91" s="123">
        <v>81</v>
      </c>
      <c r="B91" s="71" t="s">
        <v>343</v>
      </c>
      <c r="C91" s="62">
        <v>807</v>
      </c>
      <c r="D91" s="67" t="s">
        <v>384</v>
      </c>
      <c r="E91" s="67" t="s">
        <v>344</v>
      </c>
      <c r="F91" s="67"/>
      <c r="G91" s="67"/>
      <c r="H91" s="56">
        <f>25.268</f>
        <v>25.268</v>
      </c>
      <c r="I91" s="56">
        <f>H91*1.05</f>
        <v>26.5314</v>
      </c>
      <c r="J91" s="56">
        <f>I91*1.05</f>
        <v>27.85797</v>
      </c>
    </row>
    <row r="92" spans="1:10" ht="12.75">
      <c r="A92" s="123">
        <v>82</v>
      </c>
      <c r="B92" s="71" t="s">
        <v>345</v>
      </c>
      <c r="C92" s="62">
        <v>807</v>
      </c>
      <c r="D92" s="67" t="s">
        <v>384</v>
      </c>
      <c r="E92" s="67" t="s">
        <v>321</v>
      </c>
      <c r="F92" s="67"/>
      <c r="G92" s="67"/>
      <c r="H92" s="56">
        <v>21.916</v>
      </c>
      <c r="I92" s="56">
        <v>26.531</v>
      </c>
      <c r="J92" s="56">
        <v>27.858</v>
      </c>
    </row>
    <row r="93" spans="1:10" ht="12.75">
      <c r="A93" s="123">
        <v>83</v>
      </c>
      <c r="B93" s="73" t="s">
        <v>302</v>
      </c>
      <c r="C93" s="62">
        <v>807</v>
      </c>
      <c r="D93" s="67" t="s">
        <v>384</v>
      </c>
      <c r="E93" s="67" t="s">
        <v>321</v>
      </c>
      <c r="F93" s="67" t="s">
        <v>294</v>
      </c>
      <c r="G93" s="67" t="s">
        <v>439</v>
      </c>
      <c r="H93" s="56">
        <f aca="true" t="shared" si="8" ref="H93:J94">H92</f>
        <v>21.916</v>
      </c>
      <c r="I93" s="56">
        <f t="shared" si="8"/>
        <v>26.531</v>
      </c>
      <c r="J93" s="56">
        <f t="shared" si="8"/>
        <v>27.858</v>
      </c>
    </row>
    <row r="94" spans="1:10" ht="38.25">
      <c r="A94" s="123">
        <v>84</v>
      </c>
      <c r="B94" s="73" t="s">
        <v>338</v>
      </c>
      <c r="C94" s="62">
        <v>807</v>
      </c>
      <c r="D94" s="67" t="s">
        <v>384</v>
      </c>
      <c r="E94" s="67" t="s">
        <v>321</v>
      </c>
      <c r="F94" s="67" t="s">
        <v>294</v>
      </c>
      <c r="G94" s="67" t="s">
        <v>300</v>
      </c>
      <c r="H94" s="56">
        <f t="shared" si="8"/>
        <v>21.916</v>
      </c>
      <c r="I94" s="56">
        <f t="shared" si="8"/>
        <v>26.531</v>
      </c>
      <c r="J94" s="56">
        <f t="shared" si="8"/>
        <v>27.858</v>
      </c>
    </row>
    <row r="95" spans="1:10" ht="12.75">
      <c r="A95" s="123">
        <v>85</v>
      </c>
      <c r="B95" s="71" t="s">
        <v>376</v>
      </c>
      <c r="C95" s="62">
        <v>807</v>
      </c>
      <c r="D95" s="63" t="s">
        <v>386</v>
      </c>
      <c r="E95" s="63"/>
      <c r="F95" s="63"/>
      <c r="G95" s="63"/>
      <c r="H95" s="64">
        <v>13.871</v>
      </c>
      <c r="I95" s="64">
        <v>0</v>
      </c>
      <c r="J95" s="64">
        <v>0</v>
      </c>
    </row>
    <row r="96" spans="1:10" s="105" customFormat="1" ht="90" customHeight="1">
      <c r="A96" s="123">
        <v>86</v>
      </c>
      <c r="B96" s="72" t="s">
        <v>385</v>
      </c>
      <c r="C96" s="73">
        <v>807</v>
      </c>
      <c r="D96" s="63" t="s">
        <v>387</v>
      </c>
      <c r="E96" s="63"/>
      <c r="F96" s="63"/>
      <c r="G96" s="63"/>
      <c r="H96" s="64">
        <v>13.871</v>
      </c>
      <c r="I96" s="64">
        <v>0</v>
      </c>
      <c r="J96" s="64">
        <v>0</v>
      </c>
    </row>
    <row r="97" spans="1:10" ht="12.75">
      <c r="A97" s="123">
        <v>87</v>
      </c>
      <c r="B97" s="72" t="s">
        <v>304</v>
      </c>
      <c r="C97" s="62">
        <v>807</v>
      </c>
      <c r="D97" s="63" t="s">
        <v>387</v>
      </c>
      <c r="E97" s="63" t="s">
        <v>347</v>
      </c>
      <c r="F97" s="63"/>
      <c r="G97" s="63"/>
      <c r="H97" s="64">
        <v>13.871</v>
      </c>
      <c r="I97" s="64">
        <v>0</v>
      </c>
      <c r="J97" s="64">
        <v>0</v>
      </c>
    </row>
    <row r="98" spans="1:10" ht="12.75">
      <c r="A98" s="123">
        <v>88</v>
      </c>
      <c r="B98" s="72" t="s">
        <v>312</v>
      </c>
      <c r="C98" s="62">
        <v>807</v>
      </c>
      <c r="D98" s="63" t="s">
        <v>387</v>
      </c>
      <c r="E98" s="63" t="s">
        <v>316</v>
      </c>
      <c r="F98" s="63"/>
      <c r="G98" s="63"/>
      <c r="H98" s="64">
        <v>13.871</v>
      </c>
      <c r="I98" s="64">
        <v>0</v>
      </c>
      <c r="J98" s="64">
        <v>0</v>
      </c>
    </row>
    <row r="99" spans="1:10" ht="12.75">
      <c r="A99" s="123">
        <v>89</v>
      </c>
      <c r="B99" s="73" t="s">
        <v>302</v>
      </c>
      <c r="C99" s="62">
        <v>807</v>
      </c>
      <c r="D99" s="63" t="s">
        <v>387</v>
      </c>
      <c r="E99" s="63" t="s">
        <v>316</v>
      </c>
      <c r="F99" s="63" t="s">
        <v>294</v>
      </c>
      <c r="G99" s="63" t="s">
        <v>439</v>
      </c>
      <c r="H99" s="64">
        <f aca="true" t="shared" si="9" ref="H99:J100">H98</f>
        <v>13.871</v>
      </c>
      <c r="I99" s="64">
        <f t="shared" si="9"/>
        <v>0</v>
      </c>
      <c r="J99" s="64">
        <f t="shared" si="9"/>
        <v>0</v>
      </c>
    </row>
    <row r="100" spans="1:10" ht="38.25">
      <c r="A100" s="123">
        <v>90</v>
      </c>
      <c r="B100" s="73" t="s">
        <v>338</v>
      </c>
      <c r="C100" s="62">
        <v>807</v>
      </c>
      <c r="D100" s="63" t="s">
        <v>387</v>
      </c>
      <c r="E100" s="63" t="s">
        <v>316</v>
      </c>
      <c r="F100" s="63" t="s">
        <v>294</v>
      </c>
      <c r="G100" s="63" t="s">
        <v>300</v>
      </c>
      <c r="H100" s="64">
        <f t="shared" si="9"/>
        <v>13.871</v>
      </c>
      <c r="I100" s="64">
        <f t="shared" si="9"/>
        <v>0</v>
      </c>
      <c r="J100" s="64">
        <f t="shared" si="9"/>
        <v>0</v>
      </c>
    </row>
    <row r="101" spans="1:10" ht="12.75">
      <c r="A101" s="123">
        <v>91</v>
      </c>
      <c r="B101" s="79" t="s">
        <v>390</v>
      </c>
      <c r="C101" s="62">
        <v>807</v>
      </c>
      <c r="D101" s="67" t="s">
        <v>388</v>
      </c>
      <c r="E101" s="78"/>
      <c r="F101" s="67"/>
      <c r="G101" s="67"/>
      <c r="H101" s="56">
        <v>5</v>
      </c>
      <c r="I101" s="56">
        <v>5</v>
      </c>
      <c r="J101" s="56">
        <v>5</v>
      </c>
    </row>
    <row r="102" spans="1:10" ht="25.5">
      <c r="A102" s="123">
        <v>92</v>
      </c>
      <c r="B102" s="72" t="s">
        <v>440</v>
      </c>
      <c r="C102" s="62">
        <v>807</v>
      </c>
      <c r="D102" s="63" t="s">
        <v>389</v>
      </c>
      <c r="E102" s="78"/>
      <c r="F102" s="67"/>
      <c r="G102" s="67"/>
      <c r="H102" s="56">
        <f>H103</f>
        <v>5</v>
      </c>
      <c r="I102" s="56">
        <f>I103</f>
        <v>5</v>
      </c>
      <c r="J102" s="56">
        <f>J103</f>
        <v>5</v>
      </c>
    </row>
    <row r="103" spans="1:10" ht="12.75">
      <c r="A103" s="123">
        <v>93</v>
      </c>
      <c r="B103" s="71" t="s">
        <v>343</v>
      </c>
      <c r="C103" s="62">
        <v>807</v>
      </c>
      <c r="D103" s="63" t="s">
        <v>389</v>
      </c>
      <c r="E103" s="75">
        <v>800</v>
      </c>
      <c r="F103" s="63"/>
      <c r="G103" s="63"/>
      <c r="H103" s="56">
        <v>5</v>
      </c>
      <c r="I103" s="56">
        <v>5</v>
      </c>
      <c r="J103" s="56">
        <v>5</v>
      </c>
    </row>
    <row r="104" spans="1:10" ht="12.75">
      <c r="A104" s="123">
        <v>94</v>
      </c>
      <c r="B104" s="79" t="s">
        <v>372</v>
      </c>
      <c r="C104" s="62">
        <v>807</v>
      </c>
      <c r="D104" s="63" t="s">
        <v>389</v>
      </c>
      <c r="E104" s="78">
        <v>870</v>
      </c>
      <c r="F104" s="67"/>
      <c r="G104" s="67"/>
      <c r="H104" s="56">
        <v>5</v>
      </c>
      <c r="I104" s="56">
        <v>5</v>
      </c>
      <c r="J104" s="56">
        <v>5</v>
      </c>
    </row>
    <row r="105" spans="1:10" ht="12.75">
      <c r="A105" s="123">
        <v>95</v>
      </c>
      <c r="B105" s="73" t="s">
        <v>302</v>
      </c>
      <c r="C105" s="62">
        <v>807</v>
      </c>
      <c r="D105" s="63" t="s">
        <v>389</v>
      </c>
      <c r="E105" s="78">
        <v>870</v>
      </c>
      <c r="F105" s="67" t="s">
        <v>294</v>
      </c>
      <c r="G105" s="67" t="s">
        <v>439</v>
      </c>
      <c r="H105" s="56">
        <f>H104</f>
        <v>5</v>
      </c>
      <c r="I105" s="56">
        <f>I104</f>
        <v>5</v>
      </c>
      <c r="J105" s="56">
        <f>J104</f>
        <v>5</v>
      </c>
    </row>
    <row r="106" spans="1:10" s="102" customFormat="1" ht="12.75">
      <c r="A106" s="123">
        <v>96</v>
      </c>
      <c r="B106" s="71" t="s">
        <v>315</v>
      </c>
      <c r="C106" s="62">
        <v>807</v>
      </c>
      <c r="D106" s="63" t="s">
        <v>389</v>
      </c>
      <c r="E106" s="78">
        <v>870</v>
      </c>
      <c r="F106" s="67" t="s">
        <v>294</v>
      </c>
      <c r="G106" s="67" t="s">
        <v>308</v>
      </c>
      <c r="H106" s="56">
        <v>5</v>
      </c>
      <c r="I106" s="56">
        <v>5</v>
      </c>
      <c r="J106" s="56">
        <v>5</v>
      </c>
    </row>
    <row r="107" spans="1:10" ht="27" customHeight="1">
      <c r="A107" s="127">
        <v>97</v>
      </c>
      <c r="B107" s="81" t="s">
        <v>373</v>
      </c>
      <c r="C107" s="62">
        <v>807</v>
      </c>
      <c r="D107" s="80" t="s">
        <v>391</v>
      </c>
      <c r="E107" s="80"/>
      <c r="F107" s="80"/>
      <c r="G107" s="80"/>
      <c r="H107" s="64">
        <f>H108+H113</f>
        <v>82.36999999999999</v>
      </c>
      <c r="I107" s="64">
        <f>I108+I113</f>
        <v>82.76</v>
      </c>
      <c r="J107" s="64">
        <f>J108+J113</f>
        <v>82.76</v>
      </c>
    </row>
    <row r="108" spans="1:10" ht="38.25">
      <c r="A108" s="127">
        <v>98</v>
      </c>
      <c r="B108" s="81" t="s">
        <v>374</v>
      </c>
      <c r="C108" s="62">
        <v>807</v>
      </c>
      <c r="D108" s="80" t="s">
        <v>392</v>
      </c>
      <c r="E108" s="80"/>
      <c r="F108" s="80"/>
      <c r="G108" s="80"/>
      <c r="H108" s="64">
        <v>2.27</v>
      </c>
      <c r="I108" s="64">
        <v>2.36</v>
      </c>
      <c r="J108" s="106">
        <v>2.36</v>
      </c>
    </row>
    <row r="109" spans="1:10" ht="25.5">
      <c r="A109" s="127">
        <v>99</v>
      </c>
      <c r="B109" s="71" t="s">
        <v>341</v>
      </c>
      <c r="C109" s="62">
        <v>807</v>
      </c>
      <c r="D109" s="80" t="s">
        <v>392</v>
      </c>
      <c r="E109" s="82" t="s">
        <v>325</v>
      </c>
      <c r="F109" s="80"/>
      <c r="G109" s="80"/>
      <c r="H109" s="64">
        <v>2.27</v>
      </c>
      <c r="I109" s="64">
        <v>2.36</v>
      </c>
      <c r="J109" s="106">
        <v>2.36</v>
      </c>
    </row>
    <row r="110" spans="1:10" ht="25.5">
      <c r="A110" s="127">
        <v>100</v>
      </c>
      <c r="B110" s="71" t="s">
        <v>342</v>
      </c>
      <c r="C110" s="62">
        <v>807</v>
      </c>
      <c r="D110" s="80" t="s">
        <v>392</v>
      </c>
      <c r="E110" s="83" t="s">
        <v>314</v>
      </c>
      <c r="F110" s="83"/>
      <c r="G110" s="83"/>
      <c r="H110" s="64">
        <v>2.27</v>
      </c>
      <c r="I110" s="64">
        <v>2.36</v>
      </c>
      <c r="J110" s="106">
        <v>2.36</v>
      </c>
    </row>
    <row r="111" spans="1:10" ht="12.75">
      <c r="A111" s="127">
        <v>101</v>
      </c>
      <c r="B111" s="73" t="s">
        <v>302</v>
      </c>
      <c r="C111" s="62">
        <v>807</v>
      </c>
      <c r="D111" s="80" t="s">
        <v>392</v>
      </c>
      <c r="E111" s="83" t="s">
        <v>314</v>
      </c>
      <c r="F111" s="83" t="s">
        <v>294</v>
      </c>
      <c r="G111" s="83" t="s">
        <v>439</v>
      </c>
      <c r="H111" s="64">
        <f>H112</f>
        <v>2.27</v>
      </c>
      <c r="I111" s="64">
        <f>I112</f>
        <v>2.36</v>
      </c>
      <c r="J111" s="64">
        <f>J112</f>
        <v>2.36</v>
      </c>
    </row>
    <row r="112" spans="1:10" ht="12.75">
      <c r="A112" s="127">
        <v>102</v>
      </c>
      <c r="B112" s="114" t="s">
        <v>346</v>
      </c>
      <c r="C112" s="62">
        <v>807</v>
      </c>
      <c r="D112" s="80" t="s">
        <v>392</v>
      </c>
      <c r="E112" s="83" t="s">
        <v>314</v>
      </c>
      <c r="F112" s="67" t="s">
        <v>294</v>
      </c>
      <c r="G112" s="67" t="s">
        <v>309</v>
      </c>
      <c r="H112" s="64">
        <v>2.27</v>
      </c>
      <c r="I112" s="64">
        <v>2.36</v>
      </c>
      <c r="J112" s="106">
        <v>2.36</v>
      </c>
    </row>
    <row r="113" spans="1:10" ht="38.25">
      <c r="A113" s="127">
        <v>103</v>
      </c>
      <c r="B113" s="71" t="s">
        <v>359</v>
      </c>
      <c r="C113" s="62">
        <v>807</v>
      </c>
      <c r="D113" s="67" t="s">
        <v>394</v>
      </c>
      <c r="E113" s="69"/>
      <c r="F113" s="67"/>
      <c r="G113" s="67"/>
      <c r="H113" s="108">
        <v>80.1</v>
      </c>
      <c r="I113" s="108">
        <v>80.4</v>
      </c>
      <c r="J113" s="107">
        <v>80.4</v>
      </c>
    </row>
    <row r="114" spans="1:10" ht="51">
      <c r="A114" s="127">
        <v>104</v>
      </c>
      <c r="B114" s="71" t="s">
        <v>339</v>
      </c>
      <c r="C114" s="62">
        <v>807</v>
      </c>
      <c r="D114" s="67" t="s">
        <v>394</v>
      </c>
      <c r="E114" s="67" t="s">
        <v>324</v>
      </c>
      <c r="F114" s="67"/>
      <c r="G114" s="67"/>
      <c r="H114" s="108">
        <v>80.1</v>
      </c>
      <c r="I114" s="108">
        <v>80.4</v>
      </c>
      <c r="J114" s="107">
        <v>80.4</v>
      </c>
    </row>
    <row r="115" spans="1:10" ht="25.5">
      <c r="A115" s="127">
        <v>105</v>
      </c>
      <c r="B115" s="71" t="s">
        <v>340</v>
      </c>
      <c r="C115" s="62">
        <v>807</v>
      </c>
      <c r="D115" s="67" t="s">
        <v>394</v>
      </c>
      <c r="E115" s="67" t="s">
        <v>320</v>
      </c>
      <c r="F115" s="67"/>
      <c r="G115" s="67"/>
      <c r="H115" s="108">
        <v>80.1</v>
      </c>
      <c r="I115" s="108">
        <v>80.4</v>
      </c>
      <c r="J115" s="107">
        <v>80.4</v>
      </c>
    </row>
    <row r="116" spans="1:10" ht="12.75">
      <c r="A116" s="127">
        <v>106</v>
      </c>
      <c r="B116" s="71" t="s">
        <v>357</v>
      </c>
      <c r="C116" s="62">
        <v>807</v>
      </c>
      <c r="D116" s="67" t="s">
        <v>394</v>
      </c>
      <c r="E116" s="67" t="s">
        <v>320</v>
      </c>
      <c r="F116" s="67" t="s">
        <v>295</v>
      </c>
      <c r="G116" s="67" t="s">
        <v>439</v>
      </c>
      <c r="H116" s="108">
        <v>80.1</v>
      </c>
      <c r="I116" s="108">
        <v>80.4</v>
      </c>
      <c r="J116" s="107">
        <v>80.4</v>
      </c>
    </row>
    <row r="117" spans="1:10" ht="12.75">
      <c r="A117" s="127">
        <v>107</v>
      </c>
      <c r="B117" s="71" t="s">
        <v>358</v>
      </c>
      <c r="C117" s="62">
        <v>807</v>
      </c>
      <c r="D117" s="67" t="s">
        <v>394</v>
      </c>
      <c r="E117" s="67" t="s">
        <v>320</v>
      </c>
      <c r="F117" s="67" t="s">
        <v>295</v>
      </c>
      <c r="G117" s="67" t="s">
        <v>301</v>
      </c>
      <c r="H117" s="108">
        <v>80.1</v>
      </c>
      <c r="I117" s="108">
        <v>80.4</v>
      </c>
      <c r="J117" s="107">
        <v>80.4</v>
      </c>
    </row>
    <row r="118" spans="1:10" ht="12.75">
      <c r="A118" s="127">
        <v>108</v>
      </c>
      <c r="B118" s="104" t="s">
        <v>429</v>
      </c>
      <c r="C118" s="84"/>
      <c r="D118" s="85"/>
      <c r="E118" s="85"/>
      <c r="F118" s="86"/>
      <c r="G118" s="86"/>
      <c r="H118" s="64"/>
      <c r="I118" s="56">
        <v>209.03</v>
      </c>
      <c r="J118" s="56">
        <v>427.619</v>
      </c>
    </row>
    <row r="119" spans="1:10" ht="12.75">
      <c r="A119" s="127">
        <v>109</v>
      </c>
      <c r="B119" s="84" t="s">
        <v>434</v>
      </c>
      <c r="C119" s="84"/>
      <c r="D119" s="85"/>
      <c r="E119" s="85"/>
      <c r="F119" s="85"/>
      <c r="G119" s="85"/>
      <c r="H119" s="70">
        <f>H11+H24+H30+H75+H118+H72</f>
        <v>8001.072</v>
      </c>
      <c r="I119" s="70">
        <f>I11+I24+I30+I75+I118</f>
        <v>8443.965</v>
      </c>
      <c r="J119" s="70">
        <f>J11+J24+J30+J75+J118</f>
        <v>8635.134900000001</v>
      </c>
    </row>
  </sheetData>
  <sheetProtection/>
  <mergeCells count="5">
    <mergeCell ref="A2:H2"/>
    <mergeCell ref="A6:H6"/>
    <mergeCell ref="C3:I3"/>
    <mergeCell ref="A4:I4"/>
    <mergeCell ref="G5:I5"/>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1:G2910"/>
  <sheetViews>
    <sheetView tabSelected="1" view="pageBreakPreview" zoomScaleSheetLayoutView="100" zoomScalePageLayoutView="0" workbookViewId="0" topLeftCell="A1">
      <selection activeCell="C5" sqref="C5:F5"/>
    </sheetView>
  </sheetViews>
  <sheetFormatPr defaultColWidth="7.00390625" defaultRowHeight="15"/>
  <cols>
    <col min="1" max="1" width="6.8515625" style="230" customWidth="1"/>
    <col min="2" max="2" width="44.8515625" style="48" customWidth="1"/>
    <col min="3" max="3" width="15.28125" style="48" customWidth="1"/>
    <col min="4" max="5" width="15.28125" style="232" customWidth="1"/>
    <col min="6" max="6" width="11.8515625" style="48" customWidth="1"/>
    <col min="7" max="16384" width="7.00390625" style="48" customWidth="1"/>
  </cols>
  <sheetData>
    <row r="1" spans="3:6" ht="15.75">
      <c r="C1" s="561" t="s">
        <v>92</v>
      </c>
      <c r="D1" s="561"/>
      <c r="E1" s="561"/>
      <c r="F1" s="561"/>
    </row>
    <row r="2" spans="1:7" ht="15.75">
      <c r="A2" s="48"/>
      <c r="B2" s="300"/>
      <c r="C2" s="562" t="s">
        <v>518</v>
      </c>
      <c r="D2" s="562"/>
      <c r="E2" s="562"/>
      <c r="F2" s="562"/>
      <c r="G2" s="140"/>
    </row>
    <row r="3" spans="1:7" ht="15.75">
      <c r="A3" s="48"/>
      <c r="B3" s="295"/>
      <c r="C3" s="47" t="s">
        <v>517</v>
      </c>
      <c r="D3" s="140"/>
      <c r="E3" s="140"/>
      <c r="F3" s="140"/>
      <c r="G3" s="140"/>
    </row>
    <row r="4" spans="1:7" ht="15.75">
      <c r="A4" s="48"/>
      <c r="B4" s="295"/>
      <c r="C4" s="563" t="s">
        <v>515</v>
      </c>
      <c r="D4" s="563"/>
      <c r="E4" s="563"/>
      <c r="F4" s="563"/>
      <c r="G4" s="140"/>
    </row>
    <row r="5" spans="1:7" ht="15.75">
      <c r="A5" s="48"/>
      <c r="B5" s="140"/>
      <c r="C5" s="562" t="s">
        <v>533</v>
      </c>
      <c r="D5" s="562"/>
      <c r="E5" s="562"/>
      <c r="F5" s="562"/>
      <c r="G5" s="140"/>
    </row>
    <row r="6" spans="4:5" ht="22.5" customHeight="1">
      <c r="D6" s="48"/>
      <c r="E6" s="48"/>
    </row>
    <row r="7" spans="1:5" ht="33.75" customHeight="1">
      <c r="A7" s="566" t="s">
        <v>284</v>
      </c>
      <c r="B7" s="566"/>
      <c r="C7" s="566"/>
      <c r="D7" s="566"/>
      <c r="E7" s="566"/>
    </row>
    <row r="8" spans="1:5" ht="33.75" customHeight="1">
      <c r="A8" s="566"/>
      <c r="B8" s="566"/>
      <c r="C8" s="566"/>
      <c r="D8" s="566"/>
      <c r="E8" s="566"/>
    </row>
    <row r="9" spans="2:5" ht="16.5" thickBot="1">
      <c r="B9" s="231"/>
      <c r="E9" s="232" t="s">
        <v>365</v>
      </c>
    </row>
    <row r="10" spans="1:5" ht="12.75" customHeight="1">
      <c r="A10" s="567" t="s">
        <v>93</v>
      </c>
      <c r="B10" s="568"/>
      <c r="C10" s="573" t="s">
        <v>94</v>
      </c>
      <c r="D10" s="573"/>
      <c r="E10" s="574"/>
    </row>
    <row r="11" spans="1:5" ht="15.75">
      <c r="A11" s="569"/>
      <c r="B11" s="570"/>
      <c r="C11" s="575" t="s">
        <v>95</v>
      </c>
      <c r="D11" s="575"/>
      <c r="E11" s="576"/>
    </row>
    <row r="12" spans="1:5" ht="23.25" customHeight="1">
      <c r="A12" s="569"/>
      <c r="B12" s="570"/>
      <c r="C12" s="577" t="s">
        <v>302</v>
      </c>
      <c r="D12" s="577"/>
      <c r="E12" s="578"/>
    </row>
    <row r="13" spans="1:5" ht="15.75">
      <c r="A13" s="571"/>
      <c r="B13" s="572"/>
      <c r="C13" s="233" t="s">
        <v>423</v>
      </c>
      <c r="D13" s="233" t="s">
        <v>424</v>
      </c>
      <c r="E13" s="234" t="s">
        <v>425</v>
      </c>
    </row>
    <row r="14" spans="1:5" s="144" customFormat="1" ht="222.75" customHeight="1">
      <c r="A14" s="559" t="s">
        <v>96</v>
      </c>
      <c r="B14" s="560"/>
      <c r="C14" s="235">
        <v>13.871</v>
      </c>
      <c r="D14" s="235">
        <v>0</v>
      </c>
      <c r="E14" s="236">
        <v>0</v>
      </c>
    </row>
    <row r="15" spans="1:5" s="239" customFormat="1" ht="48.75" hidden="1">
      <c r="A15" s="237" t="s">
        <v>97</v>
      </c>
      <c r="B15" s="238" t="s">
        <v>98</v>
      </c>
      <c r="C15" s="235"/>
      <c r="D15" s="235"/>
      <c r="E15" s="236"/>
    </row>
    <row r="16" spans="1:5" s="242" customFormat="1" ht="30" customHeight="1" thickBot="1">
      <c r="A16" s="564" t="s">
        <v>99</v>
      </c>
      <c r="B16" s="565"/>
      <c r="C16" s="240">
        <f>C14+C15</f>
        <v>13.871</v>
      </c>
      <c r="D16" s="240">
        <f>D14+D15</f>
        <v>0</v>
      </c>
      <c r="E16" s="241">
        <f>E14+E15</f>
        <v>0</v>
      </c>
    </row>
    <row r="17" spans="2:5" s="239" customFormat="1" ht="15.75">
      <c r="B17" s="243"/>
      <c r="C17" s="244"/>
      <c r="D17" s="244"/>
      <c r="E17" s="244"/>
    </row>
    <row r="18" spans="2:5" s="239" customFormat="1" ht="15.75">
      <c r="B18" s="243"/>
      <c r="C18" s="244"/>
      <c r="D18" s="244"/>
      <c r="E18" s="244"/>
    </row>
    <row r="19" spans="2:5" s="239" customFormat="1" ht="15.75">
      <c r="B19" s="245"/>
      <c r="C19" s="244"/>
      <c r="D19" s="244"/>
      <c r="E19" s="244"/>
    </row>
    <row r="20" spans="2:5" s="239" customFormat="1" ht="15.75">
      <c r="B20" s="245"/>
      <c r="C20" s="244"/>
      <c r="D20" s="244"/>
      <c r="E20" s="244"/>
    </row>
    <row r="21" spans="2:5" s="239" customFormat="1" ht="15.75">
      <c r="B21" s="245"/>
      <c r="C21" s="244"/>
      <c r="D21" s="246"/>
      <c r="E21" s="246"/>
    </row>
    <row r="22" spans="2:5" s="239" customFormat="1" ht="15.75">
      <c r="B22" s="247"/>
      <c r="C22" s="248"/>
      <c r="D22" s="248"/>
      <c r="E22" s="248"/>
    </row>
    <row r="23" spans="2:5" s="239" customFormat="1" ht="15.75">
      <c r="B23" s="249"/>
      <c r="C23" s="244"/>
      <c r="D23" s="250"/>
      <c r="E23" s="250"/>
    </row>
    <row r="24" spans="2:5" s="239" customFormat="1" ht="15.75">
      <c r="B24" s="249"/>
      <c r="C24" s="244"/>
      <c r="D24" s="250"/>
      <c r="E24" s="250"/>
    </row>
    <row r="25" spans="2:5" s="242" customFormat="1" ht="15.75">
      <c r="B25" s="251"/>
      <c r="C25" s="252"/>
      <c r="D25" s="252"/>
      <c r="E25" s="252"/>
    </row>
    <row r="26" spans="2:5" s="253" customFormat="1" ht="15.75">
      <c r="B26" s="176"/>
      <c r="C26" s="254"/>
      <c r="D26" s="250"/>
      <c r="E26" s="250"/>
    </row>
    <row r="27" spans="2:5" s="253" customFormat="1" ht="15.75">
      <c r="B27" s="176"/>
      <c r="C27" s="254"/>
      <c r="D27" s="250"/>
      <c r="E27" s="250"/>
    </row>
    <row r="28" spans="2:5" s="253" customFormat="1" ht="15.75">
      <c r="B28" s="255"/>
      <c r="C28" s="250"/>
      <c r="D28" s="244"/>
      <c r="E28" s="244"/>
    </row>
    <row r="29" spans="2:5" s="256" customFormat="1" ht="15.75">
      <c r="B29" s="257"/>
      <c r="C29" s="248"/>
      <c r="D29" s="248"/>
      <c r="E29" s="248"/>
    </row>
    <row r="30" spans="2:5" s="256" customFormat="1" ht="15.75">
      <c r="B30" s="257"/>
      <c r="C30" s="248"/>
      <c r="D30" s="248"/>
      <c r="E30" s="248"/>
    </row>
    <row r="31" spans="2:5" s="239" customFormat="1" ht="15.75">
      <c r="B31" s="249"/>
      <c r="C31" s="244"/>
      <c r="D31" s="250"/>
      <c r="E31" s="250"/>
    </row>
    <row r="32" spans="2:5" s="239" customFormat="1" ht="15.75">
      <c r="B32" s="249"/>
      <c r="C32" s="244"/>
      <c r="D32" s="250"/>
      <c r="E32" s="250"/>
    </row>
    <row r="33" spans="2:5" s="239" customFormat="1" ht="15.75">
      <c r="B33" s="249"/>
      <c r="C33" s="244"/>
      <c r="D33" s="250"/>
      <c r="E33" s="250"/>
    </row>
    <row r="34" spans="2:5" s="239" customFormat="1" ht="15.75">
      <c r="B34" s="258"/>
      <c r="C34" s="244"/>
      <c r="D34" s="250"/>
      <c r="E34" s="250"/>
    </row>
    <row r="35" spans="2:5" s="239" customFormat="1" ht="15.75">
      <c r="B35" s="249"/>
      <c r="C35" s="244"/>
      <c r="D35" s="250"/>
      <c r="E35" s="250"/>
    </row>
    <row r="36" spans="2:5" s="239" customFormat="1" ht="15.75">
      <c r="B36" s="258"/>
      <c r="C36" s="244"/>
      <c r="D36" s="250"/>
      <c r="E36" s="250"/>
    </row>
    <row r="37" spans="2:5" s="239" customFormat="1" ht="15.75">
      <c r="B37" s="258"/>
      <c r="C37" s="244"/>
      <c r="D37" s="250"/>
      <c r="E37" s="250"/>
    </row>
    <row r="38" spans="2:5" s="239" customFormat="1" ht="15.75">
      <c r="B38" s="249"/>
      <c r="C38" s="244"/>
      <c r="D38" s="250"/>
      <c r="E38" s="250"/>
    </row>
    <row r="39" spans="2:5" s="239" customFormat="1" ht="15.75">
      <c r="B39" s="249"/>
      <c r="C39" s="244"/>
      <c r="D39" s="250"/>
      <c r="E39" s="250"/>
    </row>
    <row r="40" spans="2:5" s="239" customFormat="1" ht="15.75">
      <c r="B40" s="249"/>
      <c r="C40" s="250"/>
      <c r="D40" s="250"/>
      <c r="E40" s="250"/>
    </row>
    <row r="41" spans="2:5" s="239" customFormat="1" ht="15.75">
      <c r="B41" s="249"/>
      <c r="C41" s="244"/>
      <c r="D41" s="250"/>
      <c r="E41" s="250"/>
    </row>
    <row r="42" spans="2:5" s="239" customFormat="1" ht="15.75">
      <c r="B42" s="249"/>
      <c r="C42" s="250"/>
      <c r="D42" s="250"/>
      <c r="E42" s="250"/>
    </row>
    <row r="43" spans="2:5" s="239" customFormat="1" ht="15.75">
      <c r="B43" s="249"/>
      <c r="C43" s="244"/>
      <c r="D43" s="250"/>
      <c r="E43" s="250"/>
    </row>
    <row r="44" spans="2:5" s="239" customFormat="1" ht="15.75">
      <c r="B44" s="245"/>
      <c r="C44" s="244"/>
      <c r="D44" s="250"/>
      <c r="E44" s="250"/>
    </row>
    <row r="45" spans="2:5" s="239" customFormat="1" ht="15.75">
      <c r="B45" s="249"/>
      <c r="C45" s="244"/>
      <c r="D45" s="250"/>
      <c r="E45" s="250"/>
    </row>
    <row r="46" spans="2:5" s="239" customFormat="1" ht="15.75">
      <c r="B46" s="249"/>
      <c r="C46" s="244"/>
      <c r="D46" s="250"/>
      <c r="E46" s="250"/>
    </row>
    <row r="47" spans="2:5" s="239" customFormat="1" ht="15.75">
      <c r="B47" s="249"/>
      <c r="C47" s="244"/>
      <c r="D47" s="250"/>
      <c r="E47" s="250"/>
    </row>
    <row r="48" spans="2:5" s="239" customFormat="1" ht="15.75">
      <c r="B48" s="249"/>
      <c r="C48" s="244"/>
      <c r="D48" s="250"/>
      <c r="E48" s="250"/>
    </row>
    <row r="49" spans="2:5" s="239" customFormat="1" ht="15.75">
      <c r="B49" s="249"/>
      <c r="C49" s="244"/>
      <c r="D49" s="250"/>
      <c r="E49" s="250"/>
    </row>
    <row r="50" spans="2:5" s="239" customFormat="1" ht="15.75">
      <c r="B50" s="249"/>
      <c r="C50" s="244"/>
      <c r="D50" s="250"/>
      <c r="E50" s="250"/>
    </row>
    <row r="51" spans="2:5" s="239" customFormat="1" ht="15.75">
      <c r="B51" s="249"/>
      <c r="C51" s="244"/>
      <c r="D51" s="250"/>
      <c r="E51" s="250"/>
    </row>
    <row r="52" spans="2:5" s="239" customFormat="1" ht="15.75">
      <c r="B52" s="259"/>
      <c r="C52" s="244"/>
      <c r="D52" s="250"/>
      <c r="E52" s="250"/>
    </row>
    <row r="53" spans="2:5" s="239" customFormat="1" ht="15.75">
      <c r="B53" s="259"/>
      <c r="C53" s="244"/>
      <c r="D53" s="250"/>
      <c r="E53" s="250"/>
    </row>
    <row r="54" spans="2:5" s="239" customFormat="1" ht="15.75">
      <c r="B54" s="249"/>
      <c r="C54" s="244"/>
      <c r="D54" s="250"/>
      <c r="E54" s="250"/>
    </row>
    <row r="55" spans="2:5" s="239" customFormat="1" ht="15.75">
      <c r="B55" s="249"/>
      <c r="C55" s="244"/>
      <c r="D55" s="250"/>
      <c r="E55" s="250"/>
    </row>
    <row r="56" spans="2:5" s="239" customFormat="1" ht="15.75">
      <c r="B56" s="249"/>
      <c r="C56" s="244"/>
      <c r="D56" s="250"/>
      <c r="E56" s="250"/>
    </row>
    <row r="57" spans="2:5" s="239" customFormat="1" ht="15.75">
      <c r="B57" s="249"/>
      <c r="C57" s="244"/>
      <c r="D57" s="250"/>
      <c r="E57" s="250"/>
    </row>
    <row r="58" spans="2:5" s="239" customFormat="1" ht="15.75">
      <c r="B58" s="249"/>
      <c r="C58" s="244"/>
      <c r="D58" s="250"/>
      <c r="E58" s="250"/>
    </row>
    <row r="59" spans="2:5" s="239" customFormat="1" ht="15.75">
      <c r="B59" s="249"/>
      <c r="C59" s="244"/>
      <c r="D59" s="250"/>
      <c r="E59" s="250"/>
    </row>
    <row r="60" spans="2:5" s="239" customFormat="1" ht="15.75">
      <c r="B60" s="249"/>
      <c r="C60" s="244"/>
      <c r="D60" s="250"/>
      <c r="E60" s="250"/>
    </row>
    <row r="61" spans="2:5" s="239" customFormat="1" ht="15.75">
      <c r="B61" s="247"/>
      <c r="C61" s="248"/>
      <c r="D61" s="248"/>
      <c r="E61" s="248"/>
    </row>
    <row r="62" spans="2:5" s="239" customFormat="1" ht="15.75">
      <c r="B62" s="249"/>
      <c r="C62" s="244"/>
      <c r="D62" s="250"/>
      <c r="E62" s="250"/>
    </row>
    <row r="63" spans="2:5" s="239" customFormat="1" ht="15.75">
      <c r="B63" s="249"/>
      <c r="C63" s="244"/>
      <c r="D63" s="250"/>
      <c r="E63" s="250"/>
    </row>
    <row r="64" spans="2:5" s="260" customFormat="1" ht="15.75">
      <c r="B64" s="247"/>
      <c r="C64" s="248"/>
      <c r="D64" s="248"/>
      <c r="E64" s="248"/>
    </row>
    <row r="65" spans="2:5" s="261" customFormat="1" ht="15.75">
      <c r="B65" s="262"/>
      <c r="C65" s="263"/>
      <c r="D65" s="263"/>
      <c r="E65" s="263"/>
    </row>
    <row r="66" spans="4:5" s="239" customFormat="1" ht="15.75">
      <c r="D66" s="264"/>
      <c r="E66" s="264"/>
    </row>
    <row r="67" spans="4:5" s="239" customFormat="1" ht="15.75">
      <c r="D67" s="264"/>
      <c r="E67" s="264"/>
    </row>
    <row r="68" spans="4:5" s="239" customFormat="1" ht="15.75">
      <c r="D68" s="264"/>
      <c r="E68" s="264"/>
    </row>
    <row r="69" spans="4:5" s="239" customFormat="1" ht="15.75">
      <c r="D69" s="264"/>
      <c r="E69" s="264"/>
    </row>
    <row r="70" spans="4:5" s="239" customFormat="1" ht="15.75">
      <c r="D70" s="264"/>
      <c r="E70" s="264"/>
    </row>
    <row r="71" spans="4:5" s="239" customFormat="1" ht="15.75">
      <c r="D71" s="264"/>
      <c r="E71" s="264"/>
    </row>
    <row r="72" spans="4:5" s="239" customFormat="1" ht="15.75">
      <c r="D72" s="264"/>
      <c r="E72" s="264"/>
    </row>
    <row r="73" spans="4:5" s="239" customFormat="1" ht="15.75">
      <c r="D73" s="264"/>
      <c r="E73" s="264"/>
    </row>
    <row r="74" spans="4:5" s="239" customFormat="1" ht="15.75">
      <c r="D74" s="264"/>
      <c r="E74" s="264"/>
    </row>
    <row r="75" spans="4:5" s="239" customFormat="1" ht="15.75">
      <c r="D75" s="264"/>
      <c r="E75" s="264"/>
    </row>
    <row r="76" spans="4:5" s="239" customFormat="1" ht="15.75">
      <c r="D76" s="264"/>
      <c r="E76" s="264"/>
    </row>
    <row r="77" spans="4:5" s="239" customFormat="1" ht="15.75">
      <c r="D77" s="264"/>
      <c r="E77" s="264"/>
    </row>
    <row r="78" spans="4:5" s="239" customFormat="1" ht="15.75">
      <c r="D78" s="264"/>
      <c r="E78" s="264"/>
    </row>
    <row r="79" spans="4:5" s="239" customFormat="1" ht="15.75">
      <c r="D79" s="264"/>
      <c r="E79" s="264"/>
    </row>
    <row r="80" spans="4:5" s="239" customFormat="1" ht="15.75">
      <c r="D80" s="264"/>
      <c r="E80" s="264"/>
    </row>
    <row r="81" spans="4:5" s="239" customFormat="1" ht="15.75">
      <c r="D81" s="264"/>
      <c r="E81" s="264"/>
    </row>
    <row r="82" spans="4:5" s="239" customFormat="1" ht="15.75">
      <c r="D82" s="264"/>
      <c r="E82" s="264"/>
    </row>
    <row r="83" spans="4:5" s="239" customFormat="1" ht="15.75">
      <c r="D83" s="264"/>
      <c r="E83" s="264"/>
    </row>
    <row r="84" spans="4:5" s="239" customFormat="1" ht="15.75">
      <c r="D84" s="264"/>
      <c r="E84" s="264"/>
    </row>
    <row r="85" spans="4:5" s="239" customFormat="1" ht="15.75">
      <c r="D85" s="264"/>
      <c r="E85" s="264"/>
    </row>
    <row r="86" spans="4:5" s="239" customFormat="1" ht="15.75">
      <c r="D86" s="264"/>
      <c r="E86" s="264"/>
    </row>
    <row r="87" spans="4:5" s="239" customFormat="1" ht="15.75">
      <c r="D87" s="264"/>
      <c r="E87" s="264"/>
    </row>
    <row r="88" spans="4:5" s="239" customFormat="1" ht="15.75">
      <c r="D88" s="264"/>
      <c r="E88" s="264"/>
    </row>
    <row r="89" spans="4:5" s="239" customFormat="1" ht="15.75">
      <c r="D89" s="264"/>
      <c r="E89" s="264"/>
    </row>
    <row r="90" spans="4:5" s="239" customFormat="1" ht="15.75">
      <c r="D90" s="264"/>
      <c r="E90" s="264"/>
    </row>
    <row r="91" spans="4:5" s="239" customFormat="1" ht="15.75">
      <c r="D91" s="264"/>
      <c r="E91" s="264"/>
    </row>
    <row r="92" spans="4:5" s="239" customFormat="1" ht="15.75">
      <c r="D92" s="264"/>
      <c r="E92" s="264"/>
    </row>
    <row r="93" spans="4:5" s="239" customFormat="1" ht="15.75">
      <c r="D93" s="264"/>
      <c r="E93" s="264"/>
    </row>
    <row r="94" spans="4:5" s="239" customFormat="1" ht="15.75">
      <c r="D94" s="264"/>
      <c r="E94" s="264"/>
    </row>
    <row r="95" spans="4:5" s="239" customFormat="1" ht="15.75">
      <c r="D95" s="264"/>
      <c r="E95" s="264"/>
    </row>
    <row r="96" spans="4:5" s="239" customFormat="1" ht="15.75">
      <c r="D96" s="264"/>
      <c r="E96" s="264"/>
    </row>
    <row r="97" spans="4:5" s="239" customFormat="1" ht="15.75">
      <c r="D97" s="264"/>
      <c r="E97" s="264"/>
    </row>
    <row r="98" spans="4:5" s="239" customFormat="1" ht="15.75">
      <c r="D98" s="264"/>
      <c r="E98" s="264"/>
    </row>
    <row r="99" spans="4:5" s="239" customFormat="1" ht="15.75">
      <c r="D99" s="264"/>
      <c r="E99" s="264"/>
    </row>
    <row r="100" spans="4:5" s="239" customFormat="1" ht="15.75">
      <c r="D100" s="264"/>
      <c r="E100" s="264"/>
    </row>
    <row r="101" spans="4:5" s="239" customFormat="1" ht="15.75">
      <c r="D101" s="264"/>
      <c r="E101" s="264"/>
    </row>
    <row r="102" spans="4:5" s="239" customFormat="1" ht="15.75">
      <c r="D102" s="264"/>
      <c r="E102" s="264"/>
    </row>
    <row r="103" spans="4:5" s="239" customFormat="1" ht="15.75">
      <c r="D103" s="264"/>
      <c r="E103" s="264"/>
    </row>
    <row r="104" spans="4:5" s="239" customFormat="1" ht="15.75">
      <c r="D104" s="264"/>
      <c r="E104" s="264"/>
    </row>
    <row r="105" spans="4:5" s="239" customFormat="1" ht="15.75">
      <c r="D105" s="264"/>
      <c r="E105" s="264"/>
    </row>
    <row r="106" spans="4:5" s="239" customFormat="1" ht="15.75">
      <c r="D106" s="264"/>
      <c r="E106" s="264"/>
    </row>
    <row r="107" spans="4:5" s="239" customFormat="1" ht="15.75">
      <c r="D107" s="264"/>
      <c r="E107" s="264"/>
    </row>
    <row r="108" spans="4:5" s="239" customFormat="1" ht="15.75">
      <c r="D108" s="264"/>
      <c r="E108" s="264"/>
    </row>
    <row r="109" spans="4:5" s="239" customFormat="1" ht="15.75">
      <c r="D109" s="264"/>
      <c r="E109" s="264"/>
    </row>
    <row r="110" spans="4:5" s="239" customFormat="1" ht="15.75">
      <c r="D110" s="264"/>
      <c r="E110" s="264"/>
    </row>
    <row r="111" spans="4:5" s="239" customFormat="1" ht="15.75">
      <c r="D111" s="264"/>
      <c r="E111" s="264"/>
    </row>
    <row r="112" spans="4:5" s="239" customFormat="1" ht="15.75">
      <c r="D112" s="264"/>
      <c r="E112" s="264"/>
    </row>
    <row r="113" spans="4:5" s="239" customFormat="1" ht="15.75">
      <c r="D113" s="264"/>
      <c r="E113" s="264"/>
    </row>
    <row r="114" spans="4:5" s="239" customFormat="1" ht="15.75">
      <c r="D114" s="264"/>
      <c r="E114" s="264"/>
    </row>
    <row r="115" spans="4:5" s="239" customFormat="1" ht="15.75">
      <c r="D115" s="264"/>
      <c r="E115" s="264"/>
    </row>
    <row r="116" spans="4:5" s="239" customFormat="1" ht="15.75">
      <c r="D116" s="264"/>
      <c r="E116" s="264"/>
    </row>
    <row r="117" spans="4:5" s="239" customFormat="1" ht="15.75">
      <c r="D117" s="264"/>
      <c r="E117" s="264"/>
    </row>
    <row r="118" spans="4:5" s="239" customFormat="1" ht="15.75">
      <c r="D118" s="264"/>
      <c r="E118" s="264"/>
    </row>
    <row r="119" spans="4:5" s="239" customFormat="1" ht="15.75">
      <c r="D119" s="264"/>
      <c r="E119" s="264"/>
    </row>
    <row r="120" spans="4:5" s="239" customFormat="1" ht="15.75">
      <c r="D120" s="264"/>
      <c r="E120" s="264"/>
    </row>
    <row r="121" spans="4:5" s="239" customFormat="1" ht="15.75">
      <c r="D121" s="264"/>
      <c r="E121" s="264"/>
    </row>
    <row r="122" spans="4:5" s="239" customFormat="1" ht="15.75">
      <c r="D122" s="264"/>
      <c r="E122" s="264"/>
    </row>
    <row r="123" spans="4:5" s="239" customFormat="1" ht="15.75">
      <c r="D123" s="264"/>
      <c r="E123" s="264"/>
    </row>
    <row r="124" spans="4:5" s="239" customFormat="1" ht="15.75">
      <c r="D124" s="264"/>
      <c r="E124" s="264"/>
    </row>
    <row r="125" spans="4:5" s="239" customFormat="1" ht="15.75">
      <c r="D125" s="264"/>
      <c r="E125" s="264"/>
    </row>
    <row r="126" spans="4:5" s="239" customFormat="1" ht="15.75">
      <c r="D126" s="264"/>
      <c r="E126" s="264"/>
    </row>
    <row r="127" spans="4:5" s="239" customFormat="1" ht="15.75">
      <c r="D127" s="264"/>
      <c r="E127" s="264"/>
    </row>
    <row r="128" spans="4:5" s="239" customFormat="1" ht="15.75">
      <c r="D128" s="264"/>
      <c r="E128" s="264"/>
    </row>
    <row r="129" spans="4:5" s="239" customFormat="1" ht="15.75">
      <c r="D129" s="264"/>
      <c r="E129" s="264"/>
    </row>
    <row r="130" spans="4:5" s="239" customFormat="1" ht="15.75">
      <c r="D130" s="264"/>
      <c r="E130" s="264"/>
    </row>
    <row r="131" spans="4:5" s="239" customFormat="1" ht="15.75">
      <c r="D131" s="264"/>
      <c r="E131" s="264"/>
    </row>
    <row r="132" spans="4:5" s="239" customFormat="1" ht="15.75">
      <c r="D132" s="264"/>
      <c r="E132" s="264"/>
    </row>
    <row r="133" spans="4:5" s="239" customFormat="1" ht="15.75">
      <c r="D133" s="264"/>
      <c r="E133" s="264"/>
    </row>
    <row r="134" spans="4:5" s="239" customFormat="1" ht="15.75">
      <c r="D134" s="264"/>
      <c r="E134" s="264"/>
    </row>
    <row r="135" spans="4:5" s="239" customFormat="1" ht="15.75">
      <c r="D135" s="264"/>
      <c r="E135" s="264"/>
    </row>
    <row r="136" spans="4:5" s="239" customFormat="1" ht="15.75">
      <c r="D136" s="264"/>
      <c r="E136" s="264"/>
    </row>
    <row r="137" spans="4:5" s="239" customFormat="1" ht="15.75">
      <c r="D137" s="264"/>
      <c r="E137" s="264"/>
    </row>
    <row r="138" spans="4:5" s="239" customFormat="1" ht="15.75">
      <c r="D138" s="264"/>
      <c r="E138" s="264"/>
    </row>
    <row r="139" spans="4:5" s="239" customFormat="1" ht="15.75">
      <c r="D139" s="264"/>
      <c r="E139" s="264"/>
    </row>
    <row r="140" spans="4:5" s="239" customFormat="1" ht="15.75">
      <c r="D140" s="264"/>
      <c r="E140" s="264"/>
    </row>
    <row r="141" spans="4:5" s="239" customFormat="1" ht="15.75">
      <c r="D141" s="264"/>
      <c r="E141" s="264"/>
    </row>
    <row r="142" spans="4:5" s="239" customFormat="1" ht="15.75">
      <c r="D142" s="264"/>
      <c r="E142" s="264"/>
    </row>
    <row r="143" spans="4:5" s="239" customFormat="1" ht="15.75">
      <c r="D143" s="264"/>
      <c r="E143" s="264"/>
    </row>
    <row r="144" spans="4:5" s="239" customFormat="1" ht="15.75">
      <c r="D144" s="264"/>
      <c r="E144" s="264"/>
    </row>
    <row r="145" spans="4:5" s="239" customFormat="1" ht="15.75">
      <c r="D145" s="264"/>
      <c r="E145" s="264"/>
    </row>
    <row r="146" spans="4:5" s="239" customFormat="1" ht="15.75">
      <c r="D146" s="264"/>
      <c r="E146" s="264"/>
    </row>
    <row r="147" spans="4:5" s="239" customFormat="1" ht="15.75">
      <c r="D147" s="264"/>
      <c r="E147" s="264"/>
    </row>
    <row r="148" spans="4:5" s="239" customFormat="1" ht="15.75">
      <c r="D148" s="264"/>
      <c r="E148" s="264"/>
    </row>
    <row r="149" spans="4:5" s="239" customFormat="1" ht="15.75">
      <c r="D149" s="264"/>
      <c r="E149" s="264"/>
    </row>
    <row r="150" spans="4:5" s="144" customFormat="1" ht="15.75">
      <c r="D150" s="265"/>
      <c r="E150" s="265"/>
    </row>
    <row r="151" spans="4:5" s="144" customFormat="1" ht="15.75">
      <c r="D151" s="265"/>
      <c r="E151" s="265"/>
    </row>
    <row r="152" spans="4:5" s="144" customFormat="1" ht="15.75">
      <c r="D152" s="265"/>
      <c r="E152" s="265"/>
    </row>
    <row r="153" spans="4:5" s="144" customFormat="1" ht="15.75">
      <c r="D153" s="265"/>
      <c r="E153" s="265"/>
    </row>
    <row r="154" spans="4:5" s="144" customFormat="1" ht="15.75">
      <c r="D154" s="265"/>
      <c r="E154" s="265"/>
    </row>
    <row r="155" spans="4:5" s="144" customFormat="1" ht="15.75">
      <c r="D155" s="265"/>
      <c r="E155" s="265"/>
    </row>
    <row r="156" spans="4:5" s="144" customFormat="1" ht="15.75">
      <c r="D156" s="265"/>
      <c r="E156" s="265"/>
    </row>
    <row r="157" spans="4:5" s="144" customFormat="1" ht="15.75">
      <c r="D157" s="265"/>
      <c r="E157" s="265"/>
    </row>
    <row r="158" spans="4:5" s="144" customFormat="1" ht="15.75">
      <c r="D158" s="265"/>
      <c r="E158" s="265"/>
    </row>
    <row r="159" spans="4:5" s="144" customFormat="1" ht="15.75">
      <c r="D159" s="265"/>
      <c r="E159" s="265"/>
    </row>
    <row r="160" spans="4:5" s="144" customFormat="1" ht="15.75">
      <c r="D160" s="265"/>
      <c r="E160" s="265"/>
    </row>
    <row r="161" spans="4:5" s="144" customFormat="1" ht="15.75">
      <c r="D161" s="265"/>
      <c r="E161" s="265"/>
    </row>
    <row r="162" spans="4:5" s="144" customFormat="1" ht="15.75">
      <c r="D162" s="265"/>
      <c r="E162" s="265"/>
    </row>
    <row r="163" spans="4:5" s="144" customFormat="1" ht="15.75">
      <c r="D163" s="265"/>
      <c r="E163" s="265"/>
    </row>
    <row r="164" spans="4:5" s="144" customFormat="1" ht="15.75">
      <c r="D164" s="265"/>
      <c r="E164" s="265"/>
    </row>
    <row r="165" spans="4:5" s="144" customFormat="1" ht="15.75">
      <c r="D165" s="265"/>
      <c r="E165" s="265"/>
    </row>
    <row r="166" spans="4:5" s="144" customFormat="1" ht="15.75">
      <c r="D166" s="265"/>
      <c r="E166" s="265"/>
    </row>
    <row r="167" spans="4:5" s="144" customFormat="1" ht="15.75">
      <c r="D167" s="265"/>
      <c r="E167" s="265"/>
    </row>
    <row r="168" spans="4:5" s="144" customFormat="1" ht="15.75">
      <c r="D168" s="265"/>
      <c r="E168" s="265"/>
    </row>
    <row r="169" spans="4:5" s="144" customFormat="1" ht="15.75">
      <c r="D169" s="265"/>
      <c r="E169" s="265"/>
    </row>
    <row r="170" spans="4:5" s="144" customFormat="1" ht="15.75">
      <c r="D170" s="265"/>
      <c r="E170" s="265"/>
    </row>
    <row r="171" spans="4:5" s="144" customFormat="1" ht="15.75">
      <c r="D171" s="265"/>
      <c r="E171" s="265"/>
    </row>
    <row r="172" spans="4:5" s="144" customFormat="1" ht="15.75">
      <c r="D172" s="265"/>
      <c r="E172" s="265"/>
    </row>
    <row r="173" spans="4:5" s="144" customFormat="1" ht="15.75">
      <c r="D173" s="265"/>
      <c r="E173" s="265"/>
    </row>
    <row r="174" spans="4:5" s="144" customFormat="1" ht="15.75">
      <c r="D174" s="265"/>
      <c r="E174" s="265"/>
    </row>
    <row r="175" spans="4:5" s="144" customFormat="1" ht="15.75">
      <c r="D175" s="265"/>
      <c r="E175" s="265"/>
    </row>
    <row r="176" spans="4:5" s="144" customFormat="1" ht="15.75">
      <c r="D176" s="265"/>
      <c r="E176" s="265"/>
    </row>
    <row r="177" spans="4:5" s="144" customFormat="1" ht="15.75">
      <c r="D177" s="265"/>
      <c r="E177" s="265"/>
    </row>
    <row r="178" spans="4:5" s="144" customFormat="1" ht="15.75">
      <c r="D178" s="265"/>
      <c r="E178" s="265"/>
    </row>
    <row r="179" spans="4:5" s="144" customFormat="1" ht="15.75">
      <c r="D179" s="265"/>
      <c r="E179" s="265"/>
    </row>
    <row r="180" spans="4:5" s="144" customFormat="1" ht="15.75">
      <c r="D180" s="265"/>
      <c r="E180" s="265"/>
    </row>
    <row r="181" spans="4:5" s="144" customFormat="1" ht="15.75">
      <c r="D181" s="265"/>
      <c r="E181" s="265"/>
    </row>
    <row r="182" spans="4:5" s="144" customFormat="1" ht="15.75">
      <c r="D182" s="265"/>
      <c r="E182" s="265"/>
    </row>
    <row r="183" spans="4:5" s="144" customFormat="1" ht="15.75">
      <c r="D183" s="265"/>
      <c r="E183" s="265"/>
    </row>
    <row r="184" spans="4:5" s="144" customFormat="1" ht="15.75">
      <c r="D184" s="265"/>
      <c r="E184" s="265"/>
    </row>
    <row r="185" spans="4:5" s="144" customFormat="1" ht="15.75">
      <c r="D185" s="265"/>
      <c r="E185" s="265"/>
    </row>
    <row r="186" spans="4:5" s="144" customFormat="1" ht="15.75">
      <c r="D186" s="265"/>
      <c r="E186" s="265"/>
    </row>
    <row r="187" spans="4:5" s="144" customFormat="1" ht="15.75">
      <c r="D187" s="265"/>
      <c r="E187" s="265"/>
    </row>
    <row r="188" spans="4:5" s="144" customFormat="1" ht="15.75">
      <c r="D188" s="265"/>
      <c r="E188" s="265"/>
    </row>
    <row r="189" spans="4:5" s="144" customFormat="1" ht="15.75">
      <c r="D189" s="265"/>
      <c r="E189" s="265"/>
    </row>
    <row r="190" spans="4:5" s="144" customFormat="1" ht="15.75">
      <c r="D190" s="265"/>
      <c r="E190" s="265"/>
    </row>
    <row r="191" spans="4:5" s="144" customFormat="1" ht="15.75">
      <c r="D191" s="265"/>
      <c r="E191" s="265"/>
    </row>
    <row r="192" spans="4:5" s="144" customFormat="1" ht="15.75">
      <c r="D192" s="265"/>
      <c r="E192" s="265"/>
    </row>
    <row r="193" spans="4:5" s="144" customFormat="1" ht="15.75">
      <c r="D193" s="265"/>
      <c r="E193" s="265"/>
    </row>
    <row r="194" spans="4:5" s="144" customFormat="1" ht="15.75">
      <c r="D194" s="265"/>
      <c r="E194" s="265"/>
    </row>
    <row r="195" spans="4:5" s="144" customFormat="1" ht="15.75">
      <c r="D195" s="265"/>
      <c r="E195" s="265"/>
    </row>
    <row r="196" spans="4:5" s="144" customFormat="1" ht="15.75">
      <c r="D196" s="265"/>
      <c r="E196" s="265"/>
    </row>
    <row r="197" spans="4:5" s="144" customFormat="1" ht="15.75">
      <c r="D197" s="265"/>
      <c r="E197" s="265"/>
    </row>
    <row r="198" spans="4:5" s="144" customFormat="1" ht="15.75">
      <c r="D198" s="265"/>
      <c r="E198" s="265"/>
    </row>
    <row r="199" spans="4:5" s="144" customFormat="1" ht="15.75">
      <c r="D199" s="265"/>
      <c r="E199" s="265"/>
    </row>
    <row r="200" spans="4:5" s="144" customFormat="1" ht="15.75">
      <c r="D200" s="265"/>
      <c r="E200" s="265"/>
    </row>
    <row r="201" spans="4:5" s="144" customFormat="1" ht="15.75">
      <c r="D201" s="265"/>
      <c r="E201" s="265"/>
    </row>
    <row r="202" spans="4:5" s="144" customFormat="1" ht="15.75">
      <c r="D202" s="265"/>
      <c r="E202" s="265"/>
    </row>
    <row r="203" spans="4:5" s="144" customFormat="1" ht="15.75">
      <c r="D203" s="265"/>
      <c r="E203" s="265"/>
    </row>
    <row r="204" spans="4:5" s="144" customFormat="1" ht="15.75">
      <c r="D204" s="265"/>
      <c r="E204" s="265"/>
    </row>
    <row r="205" spans="4:5" s="144" customFormat="1" ht="15.75">
      <c r="D205" s="265"/>
      <c r="E205" s="265"/>
    </row>
    <row r="206" spans="4:5" s="144" customFormat="1" ht="15.75">
      <c r="D206" s="265"/>
      <c r="E206" s="265"/>
    </row>
    <row r="207" spans="4:5" s="144" customFormat="1" ht="15.75">
      <c r="D207" s="265"/>
      <c r="E207" s="265"/>
    </row>
    <row r="208" spans="4:5" s="144" customFormat="1" ht="15.75">
      <c r="D208" s="265"/>
      <c r="E208" s="265"/>
    </row>
    <row r="209" spans="4:5" s="144" customFormat="1" ht="15.75">
      <c r="D209" s="265"/>
      <c r="E209" s="265"/>
    </row>
    <row r="210" spans="4:5" s="144" customFormat="1" ht="15.75">
      <c r="D210" s="265"/>
      <c r="E210" s="265"/>
    </row>
    <row r="211" spans="4:5" s="144" customFormat="1" ht="15.75">
      <c r="D211" s="265"/>
      <c r="E211" s="265"/>
    </row>
    <row r="212" spans="4:5" s="144" customFormat="1" ht="15.75">
      <c r="D212" s="265"/>
      <c r="E212" s="265"/>
    </row>
    <row r="213" spans="4:5" s="144" customFormat="1" ht="15.75">
      <c r="D213" s="265"/>
      <c r="E213" s="265"/>
    </row>
    <row r="214" spans="4:5" s="144" customFormat="1" ht="15.75">
      <c r="D214" s="265"/>
      <c r="E214" s="265"/>
    </row>
    <row r="215" spans="4:5" s="144" customFormat="1" ht="15.75">
      <c r="D215" s="265"/>
      <c r="E215" s="265"/>
    </row>
    <row r="216" spans="4:5" s="144" customFormat="1" ht="15.75">
      <c r="D216" s="265"/>
      <c r="E216" s="265"/>
    </row>
    <row r="217" spans="4:5" s="144" customFormat="1" ht="15.75">
      <c r="D217" s="265"/>
      <c r="E217" s="265"/>
    </row>
    <row r="218" spans="4:5" s="144" customFormat="1" ht="15.75">
      <c r="D218" s="265"/>
      <c r="E218" s="265"/>
    </row>
    <row r="219" spans="4:5" s="144" customFormat="1" ht="15.75">
      <c r="D219" s="265"/>
      <c r="E219" s="265"/>
    </row>
    <row r="220" spans="4:5" s="144" customFormat="1" ht="15.75">
      <c r="D220" s="265"/>
      <c r="E220" s="265"/>
    </row>
    <row r="221" spans="4:5" s="144" customFormat="1" ht="15.75">
      <c r="D221" s="265"/>
      <c r="E221" s="265"/>
    </row>
    <row r="222" spans="4:5" s="144" customFormat="1" ht="15.75">
      <c r="D222" s="265"/>
      <c r="E222" s="265"/>
    </row>
    <row r="223" spans="4:5" s="144" customFormat="1" ht="15.75">
      <c r="D223" s="265"/>
      <c r="E223" s="265"/>
    </row>
    <row r="224" spans="4:5" s="144" customFormat="1" ht="15.75">
      <c r="D224" s="265"/>
      <c r="E224" s="265"/>
    </row>
    <row r="225" spans="4:5" s="144" customFormat="1" ht="15.75">
      <c r="D225" s="265"/>
      <c r="E225" s="265"/>
    </row>
    <row r="226" spans="4:5" s="144" customFormat="1" ht="15.75">
      <c r="D226" s="265"/>
      <c r="E226" s="265"/>
    </row>
    <row r="227" spans="4:5" s="144" customFormat="1" ht="15.75">
      <c r="D227" s="265"/>
      <c r="E227" s="265"/>
    </row>
    <row r="228" spans="4:5" s="144" customFormat="1" ht="15.75">
      <c r="D228" s="265"/>
      <c r="E228" s="265"/>
    </row>
    <row r="229" spans="4:5" s="144" customFormat="1" ht="15.75">
      <c r="D229" s="265"/>
      <c r="E229" s="265"/>
    </row>
    <row r="230" spans="4:5" s="144" customFormat="1" ht="15.75">
      <c r="D230" s="265"/>
      <c r="E230" s="265"/>
    </row>
    <row r="231" spans="4:5" s="144" customFormat="1" ht="15.75">
      <c r="D231" s="265"/>
      <c r="E231" s="265"/>
    </row>
    <row r="232" spans="4:5" s="144" customFormat="1" ht="15.75">
      <c r="D232" s="265"/>
      <c r="E232" s="265"/>
    </row>
    <row r="233" spans="4:5" s="144" customFormat="1" ht="15.75">
      <c r="D233" s="265"/>
      <c r="E233" s="265"/>
    </row>
    <row r="234" spans="4:5" s="144" customFormat="1" ht="15.75">
      <c r="D234" s="265"/>
      <c r="E234" s="265"/>
    </row>
    <row r="235" spans="4:5" s="144" customFormat="1" ht="15.75">
      <c r="D235" s="265"/>
      <c r="E235" s="265"/>
    </row>
    <row r="236" spans="4:5" s="144" customFormat="1" ht="15.75">
      <c r="D236" s="265"/>
      <c r="E236" s="265"/>
    </row>
    <row r="237" spans="4:5" s="144" customFormat="1" ht="15.75">
      <c r="D237" s="265"/>
      <c r="E237" s="265"/>
    </row>
    <row r="238" spans="4:5" s="144" customFormat="1" ht="15.75">
      <c r="D238" s="265"/>
      <c r="E238" s="265"/>
    </row>
    <row r="239" spans="4:5" s="144" customFormat="1" ht="15.75">
      <c r="D239" s="265"/>
      <c r="E239" s="265"/>
    </row>
    <row r="240" spans="4:5" s="144" customFormat="1" ht="15.75">
      <c r="D240" s="265"/>
      <c r="E240" s="265"/>
    </row>
    <row r="241" spans="4:5" s="144" customFormat="1" ht="15.75">
      <c r="D241" s="265"/>
      <c r="E241" s="265"/>
    </row>
    <row r="242" spans="4:5" s="144" customFormat="1" ht="15.75">
      <c r="D242" s="265"/>
      <c r="E242" s="265"/>
    </row>
    <row r="243" spans="4:5" s="144" customFormat="1" ht="15.75">
      <c r="D243" s="265"/>
      <c r="E243" s="265"/>
    </row>
    <row r="244" spans="4:5" s="144" customFormat="1" ht="15.75">
      <c r="D244" s="265"/>
      <c r="E244" s="265"/>
    </row>
    <row r="245" spans="4:5" s="144" customFormat="1" ht="15.75">
      <c r="D245" s="265"/>
      <c r="E245" s="265"/>
    </row>
    <row r="246" spans="4:5" s="144" customFormat="1" ht="15.75">
      <c r="D246" s="265"/>
      <c r="E246" s="265"/>
    </row>
    <row r="247" spans="4:5" s="144" customFormat="1" ht="15.75">
      <c r="D247" s="265"/>
      <c r="E247" s="265"/>
    </row>
    <row r="248" spans="4:5" s="144" customFormat="1" ht="15.75">
      <c r="D248" s="265"/>
      <c r="E248" s="265"/>
    </row>
    <row r="249" spans="4:5" s="144" customFormat="1" ht="15.75">
      <c r="D249" s="265"/>
      <c r="E249" s="265"/>
    </row>
    <row r="250" spans="4:5" s="144" customFormat="1" ht="15.75">
      <c r="D250" s="265"/>
      <c r="E250" s="265"/>
    </row>
    <row r="251" spans="4:5" s="144" customFormat="1" ht="15.75">
      <c r="D251" s="265"/>
      <c r="E251" s="265"/>
    </row>
    <row r="252" spans="4:5" s="144" customFormat="1" ht="15.75">
      <c r="D252" s="265"/>
      <c r="E252" s="265"/>
    </row>
    <row r="253" spans="4:5" s="144" customFormat="1" ht="15.75">
      <c r="D253" s="265"/>
      <c r="E253" s="265"/>
    </row>
    <row r="254" spans="4:5" s="144" customFormat="1" ht="15.75">
      <c r="D254" s="265"/>
      <c r="E254" s="265"/>
    </row>
    <row r="255" spans="4:5" s="144" customFormat="1" ht="15.75">
      <c r="D255" s="265"/>
      <c r="E255" s="265"/>
    </row>
    <row r="256" spans="4:5" s="144" customFormat="1" ht="15.75">
      <c r="D256" s="265"/>
      <c r="E256" s="265"/>
    </row>
    <row r="257" spans="4:5" s="144" customFormat="1" ht="15.75">
      <c r="D257" s="265"/>
      <c r="E257" s="265"/>
    </row>
    <row r="258" spans="4:5" s="144" customFormat="1" ht="15.75">
      <c r="D258" s="265"/>
      <c r="E258" s="265"/>
    </row>
    <row r="259" spans="4:5" s="144" customFormat="1" ht="15.75">
      <c r="D259" s="265"/>
      <c r="E259" s="265"/>
    </row>
    <row r="260" spans="4:5" s="144" customFormat="1" ht="15.75">
      <c r="D260" s="265"/>
      <c r="E260" s="265"/>
    </row>
    <row r="261" spans="4:5" s="144" customFormat="1" ht="15.75">
      <c r="D261" s="265"/>
      <c r="E261" s="265"/>
    </row>
    <row r="262" spans="4:5" s="144" customFormat="1" ht="15.75">
      <c r="D262" s="265"/>
      <c r="E262" s="265"/>
    </row>
    <row r="263" spans="4:5" s="144" customFormat="1" ht="15.75">
      <c r="D263" s="265"/>
      <c r="E263" s="265"/>
    </row>
    <row r="264" spans="4:5" s="144" customFormat="1" ht="15.75">
      <c r="D264" s="265"/>
      <c r="E264" s="265"/>
    </row>
    <row r="265" spans="4:5" s="144" customFormat="1" ht="15.75">
      <c r="D265" s="265"/>
      <c r="E265" s="265"/>
    </row>
    <row r="266" spans="4:5" s="144" customFormat="1" ht="15.75">
      <c r="D266" s="265"/>
      <c r="E266" s="265"/>
    </row>
    <row r="267" spans="4:5" s="144" customFormat="1" ht="15.75">
      <c r="D267" s="265"/>
      <c r="E267" s="265"/>
    </row>
    <row r="268" spans="4:5" s="144" customFormat="1" ht="15.75">
      <c r="D268" s="265"/>
      <c r="E268" s="265"/>
    </row>
    <row r="269" spans="4:5" s="144" customFormat="1" ht="15.75">
      <c r="D269" s="265"/>
      <c r="E269" s="265"/>
    </row>
    <row r="270" spans="4:5" s="144" customFormat="1" ht="15.75">
      <c r="D270" s="265"/>
      <c r="E270" s="265"/>
    </row>
    <row r="271" spans="4:5" s="144" customFormat="1" ht="15.75">
      <c r="D271" s="265"/>
      <c r="E271" s="265"/>
    </row>
    <row r="272" spans="4:5" s="144" customFormat="1" ht="15.75">
      <c r="D272" s="265"/>
      <c r="E272" s="265"/>
    </row>
    <row r="273" spans="4:5" s="144" customFormat="1" ht="15.75">
      <c r="D273" s="265"/>
      <c r="E273" s="265"/>
    </row>
    <row r="274" spans="4:5" s="144" customFormat="1" ht="15.75">
      <c r="D274" s="265"/>
      <c r="E274" s="265"/>
    </row>
    <row r="275" spans="4:5" s="144" customFormat="1" ht="15.75">
      <c r="D275" s="265"/>
      <c r="E275" s="265"/>
    </row>
    <row r="276" spans="4:5" s="144" customFormat="1" ht="15.75">
      <c r="D276" s="265"/>
      <c r="E276" s="265"/>
    </row>
    <row r="277" spans="4:5" s="144" customFormat="1" ht="15.75">
      <c r="D277" s="265"/>
      <c r="E277" s="265"/>
    </row>
    <row r="278" spans="4:5" s="144" customFormat="1" ht="15.75">
      <c r="D278" s="265"/>
      <c r="E278" s="265"/>
    </row>
    <row r="279" spans="4:5" s="144" customFormat="1" ht="15.75">
      <c r="D279" s="265"/>
      <c r="E279" s="265"/>
    </row>
    <row r="280" spans="4:5" s="144" customFormat="1" ht="15.75">
      <c r="D280" s="265"/>
      <c r="E280" s="265"/>
    </row>
    <row r="281" spans="4:5" s="144" customFormat="1" ht="15.75">
      <c r="D281" s="265"/>
      <c r="E281" s="265"/>
    </row>
    <row r="282" spans="4:5" s="144" customFormat="1" ht="15.75">
      <c r="D282" s="265"/>
      <c r="E282" s="265"/>
    </row>
    <row r="283" spans="4:5" s="144" customFormat="1" ht="15.75">
      <c r="D283" s="265"/>
      <c r="E283" s="265"/>
    </row>
    <row r="284" spans="4:5" s="144" customFormat="1" ht="15.75">
      <c r="D284" s="265"/>
      <c r="E284" s="265"/>
    </row>
    <row r="285" spans="4:5" s="144" customFormat="1" ht="15.75">
      <c r="D285" s="265"/>
      <c r="E285" s="265"/>
    </row>
    <row r="286" spans="4:5" s="144" customFormat="1" ht="15.75">
      <c r="D286" s="265"/>
      <c r="E286" s="265"/>
    </row>
    <row r="287" spans="4:5" s="144" customFormat="1" ht="15.75">
      <c r="D287" s="265"/>
      <c r="E287" s="265"/>
    </row>
    <row r="288" spans="4:5" s="144" customFormat="1" ht="15.75">
      <c r="D288" s="265"/>
      <c r="E288" s="265"/>
    </row>
    <row r="289" spans="4:5" s="144" customFormat="1" ht="15.75">
      <c r="D289" s="265"/>
      <c r="E289" s="265"/>
    </row>
    <row r="290" spans="4:5" s="144" customFormat="1" ht="15.75">
      <c r="D290" s="265"/>
      <c r="E290" s="265"/>
    </row>
    <row r="291" spans="4:5" s="144" customFormat="1" ht="15.75">
      <c r="D291" s="265"/>
      <c r="E291" s="265"/>
    </row>
    <row r="292" spans="4:5" s="144" customFormat="1" ht="15.75">
      <c r="D292" s="265"/>
      <c r="E292" s="265"/>
    </row>
    <row r="293" spans="4:5" s="144" customFormat="1" ht="15.75">
      <c r="D293" s="265"/>
      <c r="E293" s="265"/>
    </row>
    <row r="294" spans="4:5" s="144" customFormat="1" ht="15.75">
      <c r="D294" s="265"/>
      <c r="E294" s="265"/>
    </row>
    <row r="295" spans="4:5" s="144" customFormat="1" ht="15.75">
      <c r="D295" s="265"/>
      <c r="E295" s="265"/>
    </row>
    <row r="296" spans="4:5" s="144" customFormat="1" ht="15.75">
      <c r="D296" s="265"/>
      <c r="E296" s="265"/>
    </row>
    <row r="297" spans="4:5" s="144" customFormat="1" ht="15.75">
      <c r="D297" s="265"/>
      <c r="E297" s="265"/>
    </row>
    <row r="298" spans="4:5" s="144" customFormat="1" ht="15.75">
      <c r="D298" s="265"/>
      <c r="E298" s="265"/>
    </row>
    <row r="299" spans="4:5" s="144" customFormat="1" ht="15.75">
      <c r="D299" s="265"/>
      <c r="E299" s="265"/>
    </row>
    <row r="300" spans="4:5" s="144" customFormat="1" ht="15.75">
      <c r="D300" s="265"/>
      <c r="E300" s="265"/>
    </row>
    <row r="301" spans="4:5" s="144" customFormat="1" ht="15.75">
      <c r="D301" s="265"/>
      <c r="E301" s="265"/>
    </row>
    <row r="302" spans="4:5" s="144" customFormat="1" ht="15.75">
      <c r="D302" s="265"/>
      <c r="E302" s="265"/>
    </row>
    <row r="303" spans="4:5" s="144" customFormat="1" ht="15.75">
      <c r="D303" s="265"/>
      <c r="E303" s="265"/>
    </row>
    <row r="304" spans="4:5" s="144" customFormat="1" ht="15.75">
      <c r="D304" s="265"/>
      <c r="E304" s="265"/>
    </row>
    <row r="305" spans="4:5" s="144" customFormat="1" ht="15.75">
      <c r="D305" s="265"/>
      <c r="E305" s="265"/>
    </row>
    <row r="306" spans="4:5" s="144" customFormat="1" ht="15.75">
      <c r="D306" s="265"/>
      <c r="E306" s="265"/>
    </row>
    <row r="307" spans="4:5" s="144" customFormat="1" ht="15.75">
      <c r="D307" s="265"/>
      <c r="E307" s="265"/>
    </row>
    <row r="308" spans="4:5" s="144" customFormat="1" ht="15.75">
      <c r="D308" s="265"/>
      <c r="E308" s="265"/>
    </row>
    <row r="309" spans="4:5" s="144" customFormat="1" ht="15.75">
      <c r="D309" s="265"/>
      <c r="E309" s="265"/>
    </row>
    <row r="310" spans="4:5" s="144" customFormat="1" ht="15.75">
      <c r="D310" s="265"/>
      <c r="E310" s="265"/>
    </row>
    <row r="311" spans="4:5" s="144" customFormat="1" ht="15.75">
      <c r="D311" s="265"/>
      <c r="E311" s="265"/>
    </row>
    <row r="312" spans="4:5" s="144" customFormat="1" ht="15.75">
      <c r="D312" s="265"/>
      <c r="E312" s="265"/>
    </row>
    <row r="313" spans="4:5" s="144" customFormat="1" ht="15.75">
      <c r="D313" s="265"/>
      <c r="E313" s="265"/>
    </row>
    <row r="314" spans="4:5" s="144" customFormat="1" ht="15.75">
      <c r="D314" s="265"/>
      <c r="E314" s="265"/>
    </row>
    <row r="315" spans="4:5" s="144" customFormat="1" ht="15.75">
      <c r="D315" s="265"/>
      <c r="E315" s="265"/>
    </row>
    <row r="316" spans="4:5" s="144" customFormat="1" ht="15.75">
      <c r="D316" s="265"/>
      <c r="E316" s="265"/>
    </row>
    <row r="317" spans="4:5" s="144" customFormat="1" ht="15.75">
      <c r="D317" s="265"/>
      <c r="E317" s="265"/>
    </row>
    <row r="318" spans="4:5" s="144" customFormat="1" ht="15.75">
      <c r="D318" s="265"/>
      <c r="E318" s="265"/>
    </row>
    <row r="319" spans="4:5" s="144" customFormat="1" ht="15.75">
      <c r="D319" s="265"/>
      <c r="E319" s="265"/>
    </row>
    <row r="320" spans="4:5" s="144" customFormat="1" ht="15.75">
      <c r="D320" s="265"/>
      <c r="E320" s="265"/>
    </row>
    <row r="321" spans="4:5" s="144" customFormat="1" ht="15.75">
      <c r="D321" s="265"/>
      <c r="E321" s="265"/>
    </row>
    <row r="322" spans="4:5" s="144" customFormat="1" ht="15.75">
      <c r="D322" s="265"/>
      <c r="E322" s="265"/>
    </row>
    <row r="323" spans="4:5" s="144" customFormat="1" ht="15.75">
      <c r="D323" s="265"/>
      <c r="E323" s="265"/>
    </row>
    <row r="324" spans="4:5" s="144" customFormat="1" ht="15.75">
      <c r="D324" s="265"/>
      <c r="E324" s="265"/>
    </row>
    <row r="325" spans="4:5" s="144" customFormat="1" ht="15.75">
      <c r="D325" s="265"/>
      <c r="E325" s="265"/>
    </row>
    <row r="326" spans="4:5" s="144" customFormat="1" ht="15.75">
      <c r="D326" s="265"/>
      <c r="E326" s="265"/>
    </row>
    <row r="327" spans="4:5" s="144" customFormat="1" ht="15.75">
      <c r="D327" s="265"/>
      <c r="E327" s="265"/>
    </row>
    <row r="328" spans="4:5" s="144" customFormat="1" ht="15.75">
      <c r="D328" s="265"/>
      <c r="E328" s="265"/>
    </row>
    <row r="329" spans="4:5" s="144" customFormat="1" ht="15.75">
      <c r="D329" s="265"/>
      <c r="E329" s="265"/>
    </row>
    <row r="330" spans="4:5" s="144" customFormat="1" ht="15.75">
      <c r="D330" s="265"/>
      <c r="E330" s="265"/>
    </row>
    <row r="331" spans="4:5" s="144" customFormat="1" ht="15.75">
      <c r="D331" s="265"/>
      <c r="E331" s="265"/>
    </row>
    <row r="332" spans="4:5" s="144" customFormat="1" ht="15.75">
      <c r="D332" s="265"/>
      <c r="E332" s="265"/>
    </row>
    <row r="333" spans="4:5" s="144" customFormat="1" ht="15.75">
      <c r="D333" s="265"/>
      <c r="E333" s="265"/>
    </row>
    <row r="334" spans="4:5" s="144" customFormat="1" ht="15.75">
      <c r="D334" s="265"/>
      <c r="E334" s="265"/>
    </row>
    <row r="335" spans="4:5" s="144" customFormat="1" ht="15.75">
      <c r="D335" s="265"/>
      <c r="E335" s="265"/>
    </row>
    <row r="336" spans="4:5" s="144" customFormat="1" ht="15.75">
      <c r="D336" s="265"/>
      <c r="E336" s="265"/>
    </row>
    <row r="337" spans="4:5" s="144" customFormat="1" ht="15.75">
      <c r="D337" s="265"/>
      <c r="E337" s="265"/>
    </row>
    <row r="338" spans="4:5" s="144" customFormat="1" ht="15.75">
      <c r="D338" s="265"/>
      <c r="E338" s="265"/>
    </row>
    <row r="339" spans="4:5" s="144" customFormat="1" ht="15.75">
      <c r="D339" s="265"/>
      <c r="E339" s="265"/>
    </row>
    <row r="340" spans="4:5" s="144" customFormat="1" ht="15.75">
      <c r="D340" s="265"/>
      <c r="E340" s="265"/>
    </row>
    <row r="341" spans="4:5" s="144" customFormat="1" ht="15.75">
      <c r="D341" s="265"/>
      <c r="E341" s="265"/>
    </row>
    <row r="342" spans="4:5" s="144" customFormat="1" ht="15.75">
      <c r="D342" s="265"/>
      <c r="E342" s="265"/>
    </row>
    <row r="343" spans="4:5" s="144" customFormat="1" ht="15.75">
      <c r="D343" s="265"/>
      <c r="E343" s="265"/>
    </row>
    <row r="344" spans="4:5" s="144" customFormat="1" ht="15.75">
      <c r="D344" s="265"/>
      <c r="E344" s="265"/>
    </row>
    <row r="345" spans="4:5" s="144" customFormat="1" ht="15.75">
      <c r="D345" s="265"/>
      <c r="E345" s="265"/>
    </row>
    <row r="346" spans="4:5" s="144" customFormat="1" ht="15.75">
      <c r="D346" s="265"/>
      <c r="E346" s="265"/>
    </row>
    <row r="347" spans="4:5" s="144" customFormat="1" ht="15.75">
      <c r="D347" s="265"/>
      <c r="E347" s="265"/>
    </row>
    <row r="348" spans="4:5" s="144" customFormat="1" ht="15.75">
      <c r="D348" s="265"/>
      <c r="E348" s="265"/>
    </row>
    <row r="349" spans="4:5" s="144" customFormat="1" ht="15.75">
      <c r="D349" s="265"/>
      <c r="E349" s="265"/>
    </row>
    <row r="350" spans="4:5" s="144" customFormat="1" ht="15.75">
      <c r="D350" s="265"/>
      <c r="E350" s="265"/>
    </row>
    <row r="351" spans="4:5" s="144" customFormat="1" ht="15.75">
      <c r="D351" s="265"/>
      <c r="E351" s="265"/>
    </row>
    <row r="352" spans="4:5" s="144" customFormat="1" ht="15.75">
      <c r="D352" s="265"/>
      <c r="E352" s="265"/>
    </row>
    <row r="353" spans="4:5" s="144" customFormat="1" ht="15.75">
      <c r="D353" s="265"/>
      <c r="E353" s="265"/>
    </row>
    <row r="354" spans="4:5" s="144" customFormat="1" ht="15.75">
      <c r="D354" s="265"/>
      <c r="E354" s="265"/>
    </row>
    <row r="355" spans="4:5" s="144" customFormat="1" ht="15.75">
      <c r="D355" s="265"/>
      <c r="E355" s="265"/>
    </row>
    <row r="356" spans="4:5" s="144" customFormat="1" ht="15.75">
      <c r="D356" s="265"/>
      <c r="E356" s="265"/>
    </row>
    <row r="357" spans="4:5" s="144" customFormat="1" ht="15.75">
      <c r="D357" s="265"/>
      <c r="E357" s="265"/>
    </row>
    <row r="358" spans="4:5" s="144" customFormat="1" ht="15.75">
      <c r="D358" s="265"/>
      <c r="E358" s="265"/>
    </row>
    <row r="359" spans="4:5" s="144" customFormat="1" ht="15.75">
      <c r="D359" s="265"/>
      <c r="E359" s="265"/>
    </row>
    <row r="360" spans="4:5" s="144" customFormat="1" ht="15.75">
      <c r="D360" s="265"/>
      <c r="E360" s="265"/>
    </row>
    <row r="361" spans="4:5" s="144" customFormat="1" ht="15.75">
      <c r="D361" s="265"/>
      <c r="E361" s="265"/>
    </row>
    <row r="362" spans="4:5" s="144" customFormat="1" ht="15.75">
      <c r="D362" s="265"/>
      <c r="E362" s="265"/>
    </row>
    <row r="363" spans="4:5" s="144" customFormat="1" ht="15.75">
      <c r="D363" s="265"/>
      <c r="E363" s="265"/>
    </row>
    <row r="364" spans="4:5" s="144" customFormat="1" ht="15.75">
      <c r="D364" s="265"/>
      <c r="E364" s="265"/>
    </row>
    <row r="365" spans="4:5" s="144" customFormat="1" ht="15.75">
      <c r="D365" s="265"/>
      <c r="E365" s="265"/>
    </row>
    <row r="366" spans="4:5" s="144" customFormat="1" ht="15.75">
      <c r="D366" s="265"/>
      <c r="E366" s="265"/>
    </row>
    <row r="367" spans="4:5" s="144" customFormat="1" ht="15.75">
      <c r="D367" s="265"/>
      <c r="E367" s="265"/>
    </row>
    <row r="368" spans="4:5" s="144" customFormat="1" ht="15.75">
      <c r="D368" s="265"/>
      <c r="E368" s="265"/>
    </row>
    <row r="369" spans="4:5" s="144" customFormat="1" ht="15.75">
      <c r="D369" s="265"/>
      <c r="E369" s="265"/>
    </row>
    <row r="370" spans="4:5" s="144" customFormat="1" ht="15.75">
      <c r="D370" s="265"/>
      <c r="E370" s="265"/>
    </row>
    <row r="371" spans="4:5" s="144" customFormat="1" ht="15.75">
      <c r="D371" s="265"/>
      <c r="E371" s="265"/>
    </row>
    <row r="372" spans="4:5" s="144" customFormat="1" ht="15.75">
      <c r="D372" s="265"/>
      <c r="E372" s="265"/>
    </row>
    <row r="373" spans="4:5" s="144" customFormat="1" ht="15.75">
      <c r="D373" s="265"/>
      <c r="E373" s="265"/>
    </row>
    <row r="374" spans="4:5" s="144" customFormat="1" ht="15.75">
      <c r="D374" s="265"/>
      <c r="E374" s="265"/>
    </row>
    <row r="375" spans="4:5" s="144" customFormat="1" ht="15.75">
      <c r="D375" s="265"/>
      <c r="E375" s="265"/>
    </row>
    <row r="376" spans="4:5" s="144" customFormat="1" ht="15.75">
      <c r="D376" s="265"/>
      <c r="E376" s="265"/>
    </row>
    <row r="377" spans="4:5" s="144" customFormat="1" ht="15.75">
      <c r="D377" s="265"/>
      <c r="E377" s="265"/>
    </row>
    <row r="378" spans="4:5" s="144" customFormat="1" ht="15.75">
      <c r="D378" s="265"/>
      <c r="E378" s="265"/>
    </row>
    <row r="379" spans="4:5" s="144" customFormat="1" ht="15.75">
      <c r="D379" s="265"/>
      <c r="E379" s="265"/>
    </row>
    <row r="380" spans="4:5" s="144" customFormat="1" ht="15.75">
      <c r="D380" s="265"/>
      <c r="E380" s="265"/>
    </row>
    <row r="381" spans="4:5" s="144" customFormat="1" ht="15.75">
      <c r="D381" s="265"/>
      <c r="E381" s="265"/>
    </row>
    <row r="382" spans="4:5" s="144" customFormat="1" ht="15.75">
      <c r="D382" s="265"/>
      <c r="E382" s="265"/>
    </row>
    <row r="383" spans="4:5" s="144" customFormat="1" ht="15.75">
      <c r="D383" s="265"/>
      <c r="E383" s="265"/>
    </row>
    <row r="384" spans="4:5" s="144" customFormat="1" ht="15.75">
      <c r="D384" s="265"/>
      <c r="E384" s="265"/>
    </row>
    <row r="385" spans="4:5" s="144" customFormat="1" ht="15.75">
      <c r="D385" s="265"/>
      <c r="E385" s="265"/>
    </row>
    <row r="386" spans="4:5" s="144" customFormat="1" ht="15.75">
      <c r="D386" s="265"/>
      <c r="E386" s="265"/>
    </row>
    <row r="387" spans="4:5" s="144" customFormat="1" ht="15.75">
      <c r="D387" s="265"/>
      <c r="E387" s="265"/>
    </row>
    <row r="388" spans="4:5" s="144" customFormat="1" ht="15.75">
      <c r="D388" s="265"/>
      <c r="E388" s="265"/>
    </row>
    <row r="389" spans="4:5" s="144" customFormat="1" ht="15.75">
      <c r="D389" s="265"/>
      <c r="E389" s="265"/>
    </row>
    <row r="390" spans="4:5" s="144" customFormat="1" ht="15.75">
      <c r="D390" s="265"/>
      <c r="E390" s="265"/>
    </row>
    <row r="391" spans="4:5" s="144" customFormat="1" ht="15.75">
      <c r="D391" s="265"/>
      <c r="E391" s="265"/>
    </row>
    <row r="392" spans="4:5" s="144" customFormat="1" ht="15.75">
      <c r="D392" s="265"/>
      <c r="E392" s="265"/>
    </row>
    <row r="393" spans="4:5" s="144" customFormat="1" ht="15.75">
      <c r="D393" s="265"/>
      <c r="E393" s="265"/>
    </row>
    <row r="394" spans="4:5" s="144" customFormat="1" ht="15.75">
      <c r="D394" s="265"/>
      <c r="E394" s="265"/>
    </row>
    <row r="395" spans="4:5" s="144" customFormat="1" ht="15.75">
      <c r="D395" s="265"/>
      <c r="E395" s="265"/>
    </row>
    <row r="396" spans="4:5" s="144" customFormat="1" ht="15.75">
      <c r="D396" s="265"/>
      <c r="E396" s="265"/>
    </row>
    <row r="397" spans="4:5" s="144" customFormat="1" ht="15.75">
      <c r="D397" s="265"/>
      <c r="E397" s="265"/>
    </row>
    <row r="398" spans="4:5" s="144" customFormat="1" ht="15.75">
      <c r="D398" s="265"/>
      <c r="E398" s="265"/>
    </row>
    <row r="399" spans="4:5" s="144" customFormat="1" ht="15.75">
      <c r="D399" s="265"/>
      <c r="E399" s="265"/>
    </row>
    <row r="400" spans="4:5" s="144" customFormat="1" ht="15.75">
      <c r="D400" s="265"/>
      <c r="E400" s="265"/>
    </row>
    <row r="401" spans="4:5" s="144" customFormat="1" ht="15.75">
      <c r="D401" s="265"/>
      <c r="E401" s="265"/>
    </row>
    <row r="402" spans="4:5" s="144" customFormat="1" ht="15.75">
      <c r="D402" s="265"/>
      <c r="E402" s="265"/>
    </row>
    <row r="403" spans="4:5" s="144" customFormat="1" ht="15.75">
      <c r="D403" s="265"/>
      <c r="E403" s="265"/>
    </row>
    <row r="404" spans="4:5" s="144" customFormat="1" ht="15.75">
      <c r="D404" s="265"/>
      <c r="E404" s="265"/>
    </row>
    <row r="405" spans="4:5" s="144" customFormat="1" ht="15.75">
      <c r="D405" s="265"/>
      <c r="E405" s="265"/>
    </row>
    <row r="406" spans="4:5" s="144" customFormat="1" ht="15.75">
      <c r="D406" s="265"/>
      <c r="E406" s="265"/>
    </row>
    <row r="407" spans="4:5" s="144" customFormat="1" ht="15.75">
      <c r="D407" s="265"/>
      <c r="E407" s="265"/>
    </row>
    <row r="408" spans="4:5" s="144" customFormat="1" ht="15.75">
      <c r="D408" s="265"/>
      <c r="E408" s="265"/>
    </row>
    <row r="409" spans="4:5" s="144" customFormat="1" ht="15.75">
      <c r="D409" s="265"/>
      <c r="E409" s="265"/>
    </row>
    <row r="410" spans="4:5" s="144" customFormat="1" ht="15.75">
      <c r="D410" s="265"/>
      <c r="E410" s="265"/>
    </row>
    <row r="411" spans="4:5" s="144" customFormat="1" ht="15.75">
      <c r="D411" s="265"/>
      <c r="E411" s="265"/>
    </row>
    <row r="412" spans="4:5" s="144" customFormat="1" ht="15.75">
      <c r="D412" s="265"/>
      <c r="E412" s="265"/>
    </row>
    <row r="413" spans="4:5" s="144" customFormat="1" ht="15.75">
      <c r="D413" s="265"/>
      <c r="E413" s="265"/>
    </row>
    <row r="414" spans="4:5" s="144" customFormat="1" ht="15.75">
      <c r="D414" s="265"/>
      <c r="E414" s="265"/>
    </row>
    <row r="415" spans="4:5" s="144" customFormat="1" ht="15.75">
      <c r="D415" s="265"/>
      <c r="E415" s="265"/>
    </row>
    <row r="416" spans="4:5" s="144" customFormat="1" ht="15.75">
      <c r="D416" s="265"/>
      <c r="E416" s="265"/>
    </row>
    <row r="417" spans="4:5" s="144" customFormat="1" ht="15.75">
      <c r="D417" s="265"/>
      <c r="E417" s="265"/>
    </row>
    <row r="418" spans="4:5" s="144" customFormat="1" ht="15.75">
      <c r="D418" s="265"/>
      <c r="E418" s="265"/>
    </row>
    <row r="419" spans="4:5" s="144" customFormat="1" ht="15.75">
      <c r="D419" s="265"/>
      <c r="E419" s="265"/>
    </row>
    <row r="420" spans="4:5" s="144" customFormat="1" ht="15.75">
      <c r="D420" s="265"/>
      <c r="E420" s="265"/>
    </row>
    <row r="421" spans="4:5" s="144" customFormat="1" ht="15.75">
      <c r="D421" s="265"/>
      <c r="E421" s="265"/>
    </row>
    <row r="422" spans="4:5" s="144" customFormat="1" ht="15.75">
      <c r="D422" s="265"/>
      <c r="E422" s="265"/>
    </row>
    <row r="423" spans="4:5" s="144" customFormat="1" ht="15.75">
      <c r="D423" s="265"/>
      <c r="E423" s="265"/>
    </row>
    <row r="424" spans="4:5" s="144" customFormat="1" ht="15.75">
      <c r="D424" s="265"/>
      <c r="E424" s="265"/>
    </row>
    <row r="425" spans="4:5" s="144" customFormat="1" ht="15.75">
      <c r="D425" s="265"/>
      <c r="E425" s="265"/>
    </row>
    <row r="426" spans="4:5" s="144" customFormat="1" ht="15.75">
      <c r="D426" s="265"/>
      <c r="E426" s="265"/>
    </row>
    <row r="427" spans="4:5" s="144" customFormat="1" ht="15.75">
      <c r="D427" s="265"/>
      <c r="E427" s="265"/>
    </row>
    <row r="428" spans="4:5" s="144" customFormat="1" ht="15.75">
      <c r="D428" s="265"/>
      <c r="E428" s="265"/>
    </row>
    <row r="429" spans="4:5" s="144" customFormat="1" ht="15.75">
      <c r="D429" s="265"/>
      <c r="E429" s="265"/>
    </row>
    <row r="430" spans="4:5" s="144" customFormat="1" ht="15.75">
      <c r="D430" s="265"/>
      <c r="E430" s="265"/>
    </row>
    <row r="431" spans="4:5" s="144" customFormat="1" ht="15.75">
      <c r="D431" s="265"/>
      <c r="E431" s="265"/>
    </row>
    <row r="432" spans="4:5" s="144" customFormat="1" ht="15.75">
      <c r="D432" s="265"/>
      <c r="E432" s="265"/>
    </row>
    <row r="433" spans="4:5" s="144" customFormat="1" ht="15.75">
      <c r="D433" s="265"/>
      <c r="E433" s="265"/>
    </row>
    <row r="434" spans="4:5" s="144" customFormat="1" ht="15.75">
      <c r="D434" s="265"/>
      <c r="E434" s="265"/>
    </row>
    <row r="435" spans="4:5" s="144" customFormat="1" ht="15.75">
      <c r="D435" s="265"/>
      <c r="E435" s="265"/>
    </row>
    <row r="436" spans="4:5" s="144" customFormat="1" ht="15.75">
      <c r="D436" s="265"/>
      <c r="E436" s="265"/>
    </row>
    <row r="437" spans="4:5" s="144" customFormat="1" ht="15.75">
      <c r="D437" s="265"/>
      <c r="E437" s="265"/>
    </row>
    <row r="438" spans="4:5" s="144" customFormat="1" ht="15.75">
      <c r="D438" s="265"/>
      <c r="E438" s="265"/>
    </row>
    <row r="439" spans="4:5" s="144" customFormat="1" ht="15.75">
      <c r="D439" s="265"/>
      <c r="E439" s="265"/>
    </row>
    <row r="440" spans="4:5" s="144" customFormat="1" ht="15.75">
      <c r="D440" s="265"/>
      <c r="E440" s="265"/>
    </row>
    <row r="441" spans="4:5" s="144" customFormat="1" ht="15.75">
      <c r="D441" s="265"/>
      <c r="E441" s="265"/>
    </row>
    <row r="442" spans="4:5" s="144" customFormat="1" ht="15.75">
      <c r="D442" s="265"/>
      <c r="E442" s="265"/>
    </row>
    <row r="443" spans="4:5" s="144" customFormat="1" ht="15.75">
      <c r="D443" s="265"/>
      <c r="E443" s="265"/>
    </row>
    <row r="444" spans="4:5" s="144" customFormat="1" ht="15.75">
      <c r="D444" s="265"/>
      <c r="E444" s="265"/>
    </row>
    <row r="445" spans="4:5" s="144" customFormat="1" ht="15.75">
      <c r="D445" s="265"/>
      <c r="E445" s="265"/>
    </row>
    <row r="446" spans="4:5" s="144" customFormat="1" ht="15.75">
      <c r="D446" s="265"/>
      <c r="E446" s="265"/>
    </row>
    <row r="447" spans="4:5" s="144" customFormat="1" ht="15.75">
      <c r="D447" s="265"/>
      <c r="E447" s="265"/>
    </row>
    <row r="448" spans="4:5" s="144" customFormat="1" ht="15.75">
      <c r="D448" s="265"/>
      <c r="E448" s="265"/>
    </row>
    <row r="449" spans="4:5" s="144" customFormat="1" ht="15.75">
      <c r="D449" s="265"/>
      <c r="E449" s="265"/>
    </row>
    <row r="450" spans="4:5" s="144" customFormat="1" ht="15.75">
      <c r="D450" s="265"/>
      <c r="E450" s="265"/>
    </row>
    <row r="451" spans="4:5" s="144" customFormat="1" ht="15.75">
      <c r="D451" s="265"/>
      <c r="E451" s="265"/>
    </row>
    <row r="452" spans="4:5" s="144" customFormat="1" ht="15.75">
      <c r="D452" s="265"/>
      <c r="E452" s="265"/>
    </row>
    <row r="453" spans="4:5" s="144" customFormat="1" ht="15.75">
      <c r="D453" s="265"/>
      <c r="E453" s="265"/>
    </row>
    <row r="454" spans="4:5" s="144" customFormat="1" ht="15.75">
      <c r="D454" s="265"/>
      <c r="E454" s="265"/>
    </row>
    <row r="455" spans="4:5" s="144" customFormat="1" ht="15.75">
      <c r="D455" s="265"/>
      <c r="E455" s="265"/>
    </row>
    <row r="456" spans="4:5" s="144" customFormat="1" ht="15.75">
      <c r="D456" s="265"/>
      <c r="E456" s="265"/>
    </row>
    <row r="457" spans="4:5" s="144" customFormat="1" ht="15.75">
      <c r="D457" s="265"/>
      <c r="E457" s="265"/>
    </row>
    <row r="458" spans="4:5" s="144" customFormat="1" ht="15.75">
      <c r="D458" s="265"/>
      <c r="E458" s="265"/>
    </row>
    <row r="459" spans="4:5" s="144" customFormat="1" ht="15.75">
      <c r="D459" s="265"/>
      <c r="E459" s="265"/>
    </row>
    <row r="460" spans="4:5" s="144" customFormat="1" ht="15.75">
      <c r="D460" s="265"/>
      <c r="E460" s="265"/>
    </row>
    <row r="461" spans="4:5" s="144" customFormat="1" ht="15.75">
      <c r="D461" s="265"/>
      <c r="E461" s="265"/>
    </row>
    <row r="462" spans="4:5" s="144" customFormat="1" ht="15.75">
      <c r="D462" s="265"/>
      <c r="E462" s="265"/>
    </row>
    <row r="463" spans="4:5" s="144" customFormat="1" ht="15.75">
      <c r="D463" s="265"/>
      <c r="E463" s="265"/>
    </row>
    <row r="464" spans="4:5" s="144" customFormat="1" ht="15.75">
      <c r="D464" s="265"/>
      <c r="E464" s="265"/>
    </row>
    <row r="465" spans="4:5" s="144" customFormat="1" ht="15.75">
      <c r="D465" s="265"/>
      <c r="E465" s="265"/>
    </row>
    <row r="466" spans="4:5" s="144" customFormat="1" ht="15.75">
      <c r="D466" s="265"/>
      <c r="E466" s="265"/>
    </row>
    <row r="467" spans="4:5" s="144" customFormat="1" ht="15.75">
      <c r="D467" s="265"/>
      <c r="E467" s="265"/>
    </row>
    <row r="468" spans="4:5" s="144" customFormat="1" ht="15.75">
      <c r="D468" s="265"/>
      <c r="E468" s="265"/>
    </row>
    <row r="469" spans="4:5" s="144" customFormat="1" ht="15.75">
      <c r="D469" s="265"/>
      <c r="E469" s="265"/>
    </row>
    <row r="470" spans="4:5" s="144" customFormat="1" ht="15.75">
      <c r="D470" s="265"/>
      <c r="E470" s="265"/>
    </row>
    <row r="471" spans="4:5" s="144" customFormat="1" ht="15.75">
      <c r="D471" s="265"/>
      <c r="E471" s="265"/>
    </row>
    <row r="472" spans="4:5" s="144" customFormat="1" ht="15.75">
      <c r="D472" s="265"/>
      <c r="E472" s="265"/>
    </row>
    <row r="473" spans="4:5" s="144" customFormat="1" ht="15.75">
      <c r="D473" s="265"/>
      <c r="E473" s="265"/>
    </row>
    <row r="474" spans="4:5" s="144" customFormat="1" ht="15.75">
      <c r="D474" s="265"/>
      <c r="E474" s="265"/>
    </row>
    <row r="475" spans="4:5" s="144" customFormat="1" ht="15.75">
      <c r="D475" s="265"/>
      <c r="E475" s="265"/>
    </row>
    <row r="476" spans="4:5" s="144" customFormat="1" ht="15.75">
      <c r="D476" s="265"/>
      <c r="E476" s="265"/>
    </row>
    <row r="477" spans="4:5" s="144" customFormat="1" ht="15.75">
      <c r="D477" s="265"/>
      <c r="E477" s="265"/>
    </row>
    <row r="478" spans="4:5" s="144" customFormat="1" ht="15.75">
      <c r="D478" s="265"/>
      <c r="E478" s="265"/>
    </row>
    <row r="479" spans="4:5" s="144" customFormat="1" ht="15.75">
      <c r="D479" s="265"/>
      <c r="E479" s="265"/>
    </row>
    <row r="480" spans="4:5" s="144" customFormat="1" ht="15.75">
      <c r="D480" s="265"/>
      <c r="E480" s="265"/>
    </row>
    <row r="481" spans="4:5" s="144" customFormat="1" ht="15.75">
      <c r="D481" s="265"/>
      <c r="E481" s="265"/>
    </row>
    <row r="482" spans="4:5" s="144" customFormat="1" ht="15.75">
      <c r="D482" s="265"/>
      <c r="E482" s="265"/>
    </row>
    <row r="483" spans="4:5" s="144" customFormat="1" ht="15.75">
      <c r="D483" s="265"/>
      <c r="E483" s="265"/>
    </row>
    <row r="484" spans="4:5" s="144" customFormat="1" ht="15.75">
      <c r="D484" s="265"/>
      <c r="E484" s="265"/>
    </row>
    <row r="485" spans="4:5" s="144" customFormat="1" ht="15.75">
      <c r="D485" s="265"/>
      <c r="E485" s="265"/>
    </row>
    <row r="486" spans="4:5" s="144" customFormat="1" ht="15.75">
      <c r="D486" s="265"/>
      <c r="E486" s="265"/>
    </row>
    <row r="487" spans="4:5" s="144" customFormat="1" ht="15.75">
      <c r="D487" s="265"/>
      <c r="E487" s="265"/>
    </row>
    <row r="488" spans="4:5" s="144" customFormat="1" ht="15.75">
      <c r="D488" s="265"/>
      <c r="E488" s="265"/>
    </row>
    <row r="489" spans="4:5" s="144" customFormat="1" ht="15.75">
      <c r="D489" s="265"/>
      <c r="E489" s="265"/>
    </row>
    <row r="490" spans="4:5" s="144" customFormat="1" ht="15.75">
      <c r="D490" s="265"/>
      <c r="E490" s="265"/>
    </row>
    <row r="491" spans="4:5" s="144" customFormat="1" ht="15.75">
      <c r="D491" s="265"/>
      <c r="E491" s="265"/>
    </row>
    <row r="492" spans="4:5" s="144" customFormat="1" ht="15.75">
      <c r="D492" s="265"/>
      <c r="E492" s="265"/>
    </row>
    <row r="493" spans="4:5" s="144" customFormat="1" ht="15.75">
      <c r="D493" s="265"/>
      <c r="E493" s="265"/>
    </row>
    <row r="494" spans="4:5" s="144" customFormat="1" ht="15.75">
      <c r="D494" s="265"/>
      <c r="E494" s="265"/>
    </row>
    <row r="495" spans="4:5" s="144" customFormat="1" ht="15.75">
      <c r="D495" s="265"/>
      <c r="E495" s="265"/>
    </row>
    <row r="496" spans="4:5" s="144" customFormat="1" ht="15.75">
      <c r="D496" s="265"/>
      <c r="E496" s="265"/>
    </row>
    <row r="497" spans="4:5" s="144" customFormat="1" ht="15.75">
      <c r="D497" s="265"/>
      <c r="E497" s="265"/>
    </row>
    <row r="498" spans="4:5" s="144" customFormat="1" ht="15.75">
      <c r="D498" s="265"/>
      <c r="E498" s="265"/>
    </row>
    <row r="499" spans="4:5" s="144" customFormat="1" ht="15.75">
      <c r="D499" s="265"/>
      <c r="E499" s="265"/>
    </row>
    <row r="500" spans="4:5" s="144" customFormat="1" ht="15.75">
      <c r="D500" s="265"/>
      <c r="E500" s="265"/>
    </row>
    <row r="501" spans="4:5" s="144" customFormat="1" ht="15.75">
      <c r="D501" s="265"/>
      <c r="E501" s="265"/>
    </row>
    <row r="502" spans="4:5" s="144" customFormat="1" ht="15.75">
      <c r="D502" s="265"/>
      <c r="E502" s="265"/>
    </row>
    <row r="503" spans="4:5" s="144" customFormat="1" ht="15.75">
      <c r="D503" s="265"/>
      <c r="E503" s="265"/>
    </row>
    <row r="504" spans="4:5" s="144" customFormat="1" ht="15.75">
      <c r="D504" s="265"/>
      <c r="E504" s="265"/>
    </row>
    <row r="505" spans="4:5" s="144" customFormat="1" ht="15.75">
      <c r="D505" s="265"/>
      <c r="E505" s="265"/>
    </row>
    <row r="506" spans="4:5" s="144" customFormat="1" ht="15.75">
      <c r="D506" s="265"/>
      <c r="E506" s="265"/>
    </row>
    <row r="507" spans="4:5" s="144" customFormat="1" ht="15.75">
      <c r="D507" s="265"/>
      <c r="E507" s="265"/>
    </row>
    <row r="508" spans="4:5" s="144" customFormat="1" ht="15.75">
      <c r="D508" s="265"/>
      <c r="E508" s="265"/>
    </row>
    <row r="509" spans="4:5" s="144" customFormat="1" ht="15.75">
      <c r="D509" s="265"/>
      <c r="E509" s="265"/>
    </row>
    <row r="510" spans="4:5" s="144" customFormat="1" ht="15.75">
      <c r="D510" s="265"/>
      <c r="E510" s="265"/>
    </row>
    <row r="511" spans="4:5" s="144" customFormat="1" ht="15.75">
      <c r="D511" s="265"/>
      <c r="E511" s="265"/>
    </row>
    <row r="512" spans="4:5" s="144" customFormat="1" ht="15.75">
      <c r="D512" s="265"/>
      <c r="E512" s="265"/>
    </row>
    <row r="513" spans="4:5" s="144" customFormat="1" ht="15.75">
      <c r="D513" s="265"/>
      <c r="E513" s="265"/>
    </row>
    <row r="514" spans="4:5" s="144" customFormat="1" ht="15.75">
      <c r="D514" s="265"/>
      <c r="E514" s="265"/>
    </row>
    <row r="515" spans="4:5" s="144" customFormat="1" ht="15.75">
      <c r="D515" s="265"/>
      <c r="E515" s="265"/>
    </row>
    <row r="516" spans="4:5" s="144" customFormat="1" ht="15.75">
      <c r="D516" s="265"/>
      <c r="E516" s="265"/>
    </row>
    <row r="517" spans="4:5" s="144" customFormat="1" ht="15.75">
      <c r="D517" s="265"/>
      <c r="E517" s="265"/>
    </row>
    <row r="518" spans="4:5" s="144" customFormat="1" ht="15.75">
      <c r="D518" s="265"/>
      <c r="E518" s="265"/>
    </row>
    <row r="519" spans="4:5" s="144" customFormat="1" ht="15.75">
      <c r="D519" s="265"/>
      <c r="E519" s="265"/>
    </row>
    <row r="520" spans="4:5" s="144" customFormat="1" ht="15.75">
      <c r="D520" s="265"/>
      <c r="E520" s="265"/>
    </row>
    <row r="521" spans="4:5" s="144" customFormat="1" ht="15.75">
      <c r="D521" s="265"/>
      <c r="E521" s="265"/>
    </row>
    <row r="522" spans="4:5" s="144" customFormat="1" ht="15.75">
      <c r="D522" s="265"/>
      <c r="E522" s="265"/>
    </row>
    <row r="523" spans="4:5" s="144" customFormat="1" ht="15.75">
      <c r="D523" s="265"/>
      <c r="E523" s="265"/>
    </row>
    <row r="524" spans="4:5" s="144" customFormat="1" ht="15.75">
      <c r="D524" s="265"/>
      <c r="E524" s="265"/>
    </row>
    <row r="525" spans="4:5" s="144" customFormat="1" ht="15.75">
      <c r="D525" s="265"/>
      <c r="E525" s="265"/>
    </row>
    <row r="526" spans="4:5" s="144" customFormat="1" ht="15.75">
      <c r="D526" s="265"/>
      <c r="E526" s="265"/>
    </row>
    <row r="527" spans="4:5" s="144" customFormat="1" ht="15.75">
      <c r="D527" s="265"/>
      <c r="E527" s="265"/>
    </row>
    <row r="528" spans="4:5" s="144" customFormat="1" ht="15.75">
      <c r="D528" s="265"/>
      <c r="E528" s="265"/>
    </row>
    <row r="529" spans="4:5" s="144" customFormat="1" ht="15.75">
      <c r="D529" s="265"/>
      <c r="E529" s="265"/>
    </row>
    <row r="530" spans="4:5" s="144" customFormat="1" ht="15.75">
      <c r="D530" s="265"/>
      <c r="E530" s="265"/>
    </row>
    <row r="531" spans="4:5" s="144" customFormat="1" ht="15.75">
      <c r="D531" s="265"/>
      <c r="E531" s="265"/>
    </row>
    <row r="532" spans="4:5" s="144" customFormat="1" ht="15.75">
      <c r="D532" s="265"/>
      <c r="E532" s="265"/>
    </row>
    <row r="533" spans="4:5" s="144" customFormat="1" ht="15.75">
      <c r="D533" s="265"/>
      <c r="E533" s="265"/>
    </row>
    <row r="534" spans="4:5" s="144" customFormat="1" ht="15.75">
      <c r="D534" s="265"/>
      <c r="E534" s="265"/>
    </row>
    <row r="535" spans="4:5" s="144" customFormat="1" ht="15.75">
      <c r="D535" s="265"/>
      <c r="E535" s="265"/>
    </row>
    <row r="536" spans="4:5" s="144" customFormat="1" ht="15.75">
      <c r="D536" s="265"/>
      <c r="E536" s="265"/>
    </row>
    <row r="537" spans="4:5" s="144" customFormat="1" ht="15.75">
      <c r="D537" s="265"/>
      <c r="E537" s="265"/>
    </row>
    <row r="538" spans="4:5" s="144" customFormat="1" ht="15.75">
      <c r="D538" s="265"/>
      <c r="E538" s="265"/>
    </row>
    <row r="539" spans="4:5" s="144" customFormat="1" ht="15.75">
      <c r="D539" s="265"/>
      <c r="E539" s="265"/>
    </row>
    <row r="540" spans="4:5" s="144" customFormat="1" ht="15.75">
      <c r="D540" s="265"/>
      <c r="E540" s="265"/>
    </row>
    <row r="541" spans="4:5" s="144" customFormat="1" ht="15.75">
      <c r="D541" s="265"/>
      <c r="E541" s="265"/>
    </row>
    <row r="542" spans="4:5" s="144" customFormat="1" ht="15.75">
      <c r="D542" s="265"/>
      <c r="E542" s="265"/>
    </row>
    <row r="543" spans="4:5" s="144" customFormat="1" ht="15.75">
      <c r="D543" s="265"/>
      <c r="E543" s="265"/>
    </row>
    <row r="544" spans="4:5" s="144" customFormat="1" ht="15.75">
      <c r="D544" s="265"/>
      <c r="E544" s="265"/>
    </row>
    <row r="545" spans="4:5" s="144" customFormat="1" ht="15.75">
      <c r="D545" s="265"/>
      <c r="E545" s="265"/>
    </row>
    <row r="546" spans="4:5" s="144" customFormat="1" ht="15.75">
      <c r="D546" s="265"/>
      <c r="E546" s="265"/>
    </row>
    <row r="547" spans="4:5" s="144" customFormat="1" ht="15.75">
      <c r="D547" s="265"/>
      <c r="E547" s="265"/>
    </row>
    <row r="548" spans="4:5" s="144" customFormat="1" ht="15.75">
      <c r="D548" s="265"/>
      <c r="E548" s="265"/>
    </row>
    <row r="549" spans="4:5" s="144" customFormat="1" ht="15.75">
      <c r="D549" s="265"/>
      <c r="E549" s="265"/>
    </row>
    <row r="550" spans="4:5" s="144" customFormat="1" ht="15.75">
      <c r="D550" s="265"/>
      <c r="E550" s="265"/>
    </row>
    <row r="551" spans="4:5" s="144" customFormat="1" ht="15.75">
      <c r="D551" s="265"/>
      <c r="E551" s="265"/>
    </row>
    <row r="552" spans="4:5" s="144" customFormat="1" ht="15.75">
      <c r="D552" s="265"/>
      <c r="E552" s="265"/>
    </row>
    <row r="553" spans="4:5" s="144" customFormat="1" ht="15.75">
      <c r="D553" s="265"/>
      <c r="E553" s="265"/>
    </row>
    <row r="554" spans="4:5" s="144" customFormat="1" ht="15.75">
      <c r="D554" s="265"/>
      <c r="E554" s="265"/>
    </row>
    <row r="555" spans="4:5" s="144" customFormat="1" ht="15.75">
      <c r="D555" s="265"/>
      <c r="E555" s="265"/>
    </row>
    <row r="556" spans="4:5" s="144" customFormat="1" ht="15.75">
      <c r="D556" s="265"/>
      <c r="E556" s="265"/>
    </row>
    <row r="557" spans="4:5" s="144" customFormat="1" ht="15.75">
      <c r="D557" s="265"/>
      <c r="E557" s="265"/>
    </row>
    <row r="558" spans="4:5" s="144" customFormat="1" ht="15.75">
      <c r="D558" s="265"/>
      <c r="E558" s="265"/>
    </row>
    <row r="559" spans="4:5" s="144" customFormat="1" ht="15.75">
      <c r="D559" s="265"/>
      <c r="E559" s="265"/>
    </row>
    <row r="560" spans="4:5" s="144" customFormat="1" ht="15.75">
      <c r="D560" s="265"/>
      <c r="E560" s="265"/>
    </row>
    <row r="561" spans="4:5" s="144" customFormat="1" ht="15.75">
      <c r="D561" s="265"/>
      <c r="E561" s="265"/>
    </row>
    <row r="562" spans="4:5" s="144" customFormat="1" ht="15.75">
      <c r="D562" s="265"/>
      <c r="E562" s="265"/>
    </row>
    <row r="563" spans="4:5" s="144" customFormat="1" ht="15.75">
      <c r="D563" s="265"/>
      <c r="E563" s="265"/>
    </row>
    <row r="564" spans="4:5" s="144" customFormat="1" ht="15.75">
      <c r="D564" s="265"/>
      <c r="E564" s="265"/>
    </row>
    <row r="565" spans="4:5" s="144" customFormat="1" ht="15.75">
      <c r="D565" s="265"/>
      <c r="E565" s="265"/>
    </row>
    <row r="566" spans="4:5" s="144" customFormat="1" ht="15.75">
      <c r="D566" s="265"/>
      <c r="E566" s="265"/>
    </row>
    <row r="567" spans="4:5" s="144" customFormat="1" ht="15.75">
      <c r="D567" s="265"/>
      <c r="E567" s="265"/>
    </row>
    <row r="568" spans="4:5" s="144" customFormat="1" ht="15.75">
      <c r="D568" s="265"/>
      <c r="E568" s="265"/>
    </row>
    <row r="569" spans="4:5" s="144" customFormat="1" ht="15.75">
      <c r="D569" s="265"/>
      <c r="E569" s="265"/>
    </row>
    <row r="570" spans="4:5" s="144" customFormat="1" ht="15.75">
      <c r="D570" s="265"/>
      <c r="E570" s="265"/>
    </row>
    <row r="571" spans="4:5" s="144" customFormat="1" ht="15.75">
      <c r="D571" s="265"/>
      <c r="E571" s="265"/>
    </row>
    <row r="572" spans="4:5" s="144" customFormat="1" ht="15.75">
      <c r="D572" s="265"/>
      <c r="E572" s="265"/>
    </row>
    <row r="573" spans="4:5" s="144" customFormat="1" ht="15.75">
      <c r="D573" s="265"/>
      <c r="E573" s="265"/>
    </row>
    <row r="574" spans="4:5" s="144" customFormat="1" ht="15.75">
      <c r="D574" s="265"/>
      <c r="E574" s="265"/>
    </row>
    <row r="575" spans="4:5" s="144" customFormat="1" ht="15.75">
      <c r="D575" s="265"/>
      <c r="E575" s="265"/>
    </row>
    <row r="576" spans="4:5" s="144" customFormat="1" ht="15.75">
      <c r="D576" s="265"/>
      <c r="E576" s="265"/>
    </row>
    <row r="577" spans="4:5" s="144" customFormat="1" ht="15.75">
      <c r="D577" s="265"/>
      <c r="E577" s="265"/>
    </row>
    <row r="578" spans="4:5" s="144" customFormat="1" ht="15.75">
      <c r="D578" s="265"/>
      <c r="E578" s="265"/>
    </row>
    <row r="579" spans="4:5" s="144" customFormat="1" ht="15.75">
      <c r="D579" s="265"/>
      <c r="E579" s="265"/>
    </row>
    <row r="580" spans="4:5" s="144" customFormat="1" ht="15.75">
      <c r="D580" s="265"/>
      <c r="E580" s="265"/>
    </row>
    <row r="581" spans="4:5" s="144" customFormat="1" ht="15.75">
      <c r="D581" s="265"/>
      <c r="E581" s="265"/>
    </row>
    <row r="582" spans="4:5" s="144" customFormat="1" ht="15.75">
      <c r="D582" s="265"/>
      <c r="E582" s="265"/>
    </row>
    <row r="583" spans="4:5" s="144" customFormat="1" ht="15.75">
      <c r="D583" s="265"/>
      <c r="E583" s="265"/>
    </row>
    <row r="584" spans="4:5" s="144" customFormat="1" ht="15.75">
      <c r="D584" s="265"/>
      <c r="E584" s="265"/>
    </row>
    <row r="585" spans="4:5" s="144" customFormat="1" ht="15.75">
      <c r="D585" s="265"/>
      <c r="E585" s="265"/>
    </row>
    <row r="586" spans="4:5" s="144" customFormat="1" ht="15.75">
      <c r="D586" s="265"/>
      <c r="E586" s="265"/>
    </row>
    <row r="587" spans="4:5" s="144" customFormat="1" ht="15.75">
      <c r="D587" s="265"/>
      <c r="E587" s="265"/>
    </row>
    <row r="588" spans="4:5" s="144" customFormat="1" ht="15.75">
      <c r="D588" s="265"/>
      <c r="E588" s="265"/>
    </row>
    <row r="589" spans="4:5" s="144" customFormat="1" ht="15.75">
      <c r="D589" s="265"/>
      <c r="E589" s="265"/>
    </row>
    <row r="590" spans="4:5" s="144" customFormat="1" ht="15.75">
      <c r="D590" s="265"/>
      <c r="E590" s="265"/>
    </row>
    <row r="591" spans="4:5" s="144" customFormat="1" ht="15.75">
      <c r="D591" s="265"/>
      <c r="E591" s="265"/>
    </row>
    <row r="592" spans="4:5" s="144" customFormat="1" ht="15.75">
      <c r="D592" s="265"/>
      <c r="E592" s="265"/>
    </row>
    <row r="593" spans="4:5" s="144" customFormat="1" ht="15.75">
      <c r="D593" s="265"/>
      <c r="E593" s="265"/>
    </row>
    <row r="594" spans="4:5" s="144" customFormat="1" ht="15.75">
      <c r="D594" s="265"/>
      <c r="E594" s="265"/>
    </row>
    <row r="595" spans="4:5" s="144" customFormat="1" ht="15.75">
      <c r="D595" s="265"/>
      <c r="E595" s="265"/>
    </row>
    <row r="596" spans="4:5" s="144" customFormat="1" ht="15.75">
      <c r="D596" s="265"/>
      <c r="E596" s="265"/>
    </row>
    <row r="597" spans="4:5" s="144" customFormat="1" ht="15.75">
      <c r="D597" s="265"/>
      <c r="E597" s="265"/>
    </row>
    <row r="598" spans="4:5" s="144" customFormat="1" ht="15.75">
      <c r="D598" s="265"/>
      <c r="E598" s="265"/>
    </row>
    <row r="599" spans="4:5" s="144" customFormat="1" ht="15.75">
      <c r="D599" s="265"/>
      <c r="E599" s="265"/>
    </row>
    <row r="600" spans="4:5" s="144" customFormat="1" ht="15.75">
      <c r="D600" s="265"/>
      <c r="E600" s="265"/>
    </row>
    <row r="601" spans="4:5" s="144" customFormat="1" ht="15.75">
      <c r="D601" s="265"/>
      <c r="E601" s="265"/>
    </row>
    <row r="602" spans="4:5" s="144" customFormat="1" ht="15.75">
      <c r="D602" s="265"/>
      <c r="E602" s="265"/>
    </row>
    <row r="603" spans="4:5" s="144" customFormat="1" ht="15.75">
      <c r="D603" s="265"/>
      <c r="E603" s="265"/>
    </row>
    <row r="604" spans="4:5" s="144" customFormat="1" ht="15.75">
      <c r="D604" s="265"/>
      <c r="E604" s="265"/>
    </row>
    <row r="605" spans="4:5" s="144" customFormat="1" ht="15.75">
      <c r="D605" s="265"/>
      <c r="E605" s="265"/>
    </row>
    <row r="606" spans="4:5" s="144" customFormat="1" ht="15.75">
      <c r="D606" s="265"/>
      <c r="E606" s="265"/>
    </row>
    <row r="607" spans="4:5" s="144" customFormat="1" ht="15.75">
      <c r="D607" s="265"/>
      <c r="E607" s="265"/>
    </row>
    <row r="608" spans="4:5" s="144" customFormat="1" ht="15.75">
      <c r="D608" s="265"/>
      <c r="E608" s="265"/>
    </row>
    <row r="609" spans="4:5" s="144" customFormat="1" ht="15.75">
      <c r="D609" s="265"/>
      <c r="E609" s="265"/>
    </row>
    <row r="610" spans="4:5" s="144" customFormat="1" ht="15.75">
      <c r="D610" s="265"/>
      <c r="E610" s="265"/>
    </row>
    <row r="611" spans="4:5" s="144" customFormat="1" ht="15.75">
      <c r="D611" s="265"/>
      <c r="E611" s="265"/>
    </row>
    <row r="612" spans="4:5" s="144" customFormat="1" ht="15.75">
      <c r="D612" s="265"/>
      <c r="E612" s="265"/>
    </row>
    <row r="613" spans="4:5" s="144" customFormat="1" ht="15.75">
      <c r="D613" s="265"/>
      <c r="E613" s="265"/>
    </row>
    <row r="614" spans="4:5" s="144" customFormat="1" ht="15.75">
      <c r="D614" s="265"/>
      <c r="E614" s="265"/>
    </row>
    <row r="615" spans="4:5" s="144" customFormat="1" ht="15.75">
      <c r="D615" s="265"/>
      <c r="E615" s="265"/>
    </row>
    <row r="616" spans="4:5" s="144" customFormat="1" ht="15.75">
      <c r="D616" s="265"/>
      <c r="E616" s="265"/>
    </row>
    <row r="617" spans="4:5" s="144" customFormat="1" ht="15.75">
      <c r="D617" s="265"/>
      <c r="E617" s="265"/>
    </row>
    <row r="618" spans="4:5" s="144" customFormat="1" ht="15.75">
      <c r="D618" s="265"/>
      <c r="E618" s="265"/>
    </row>
    <row r="619" spans="4:5" s="144" customFormat="1" ht="15.75">
      <c r="D619" s="265"/>
      <c r="E619" s="265"/>
    </row>
    <row r="620" spans="4:5" s="144" customFormat="1" ht="15.75">
      <c r="D620" s="265"/>
      <c r="E620" s="265"/>
    </row>
    <row r="621" spans="4:5" s="144" customFormat="1" ht="15.75">
      <c r="D621" s="265"/>
      <c r="E621" s="265"/>
    </row>
    <row r="622" spans="4:5" s="144" customFormat="1" ht="15.75">
      <c r="D622" s="265"/>
      <c r="E622" s="265"/>
    </row>
    <row r="623" spans="4:5" s="144" customFormat="1" ht="15.75">
      <c r="D623" s="265"/>
      <c r="E623" s="265"/>
    </row>
    <row r="624" spans="4:5" s="144" customFormat="1" ht="15.75">
      <c r="D624" s="265"/>
      <c r="E624" s="265"/>
    </row>
    <row r="625" spans="4:5" s="144" customFormat="1" ht="15.75">
      <c r="D625" s="265"/>
      <c r="E625" s="265"/>
    </row>
    <row r="626" spans="4:5" s="144" customFormat="1" ht="15.75">
      <c r="D626" s="265"/>
      <c r="E626" s="265"/>
    </row>
    <row r="627" spans="4:5" s="144" customFormat="1" ht="15.75">
      <c r="D627" s="265"/>
      <c r="E627" s="265"/>
    </row>
    <row r="628" spans="4:5" s="144" customFormat="1" ht="15.75">
      <c r="D628" s="265"/>
      <c r="E628" s="265"/>
    </row>
    <row r="629" spans="4:5" s="144" customFormat="1" ht="15.75">
      <c r="D629" s="265"/>
      <c r="E629" s="265"/>
    </row>
    <row r="630" spans="4:5" s="144" customFormat="1" ht="15.75">
      <c r="D630" s="265"/>
      <c r="E630" s="265"/>
    </row>
    <row r="631" spans="4:5" s="144" customFormat="1" ht="15.75">
      <c r="D631" s="265"/>
      <c r="E631" s="265"/>
    </row>
    <row r="632" spans="4:5" s="144" customFormat="1" ht="15.75">
      <c r="D632" s="265"/>
      <c r="E632" s="265"/>
    </row>
    <row r="633" spans="4:5" s="144" customFormat="1" ht="15.75">
      <c r="D633" s="265"/>
      <c r="E633" s="265"/>
    </row>
    <row r="634" spans="4:5" s="144" customFormat="1" ht="15.75">
      <c r="D634" s="265"/>
      <c r="E634" s="265"/>
    </row>
    <row r="635" spans="4:5" s="144" customFormat="1" ht="15.75">
      <c r="D635" s="265"/>
      <c r="E635" s="265"/>
    </row>
    <row r="636" spans="4:5" s="144" customFormat="1" ht="15.75">
      <c r="D636" s="265"/>
      <c r="E636" s="265"/>
    </row>
    <row r="637" spans="4:5" s="144" customFormat="1" ht="15.75">
      <c r="D637" s="265"/>
      <c r="E637" s="265"/>
    </row>
    <row r="638" spans="4:5" s="144" customFormat="1" ht="15.75">
      <c r="D638" s="265"/>
      <c r="E638" s="265"/>
    </row>
    <row r="639" spans="4:5" s="144" customFormat="1" ht="15.75">
      <c r="D639" s="265"/>
      <c r="E639" s="265"/>
    </row>
    <row r="640" spans="4:5" s="144" customFormat="1" ht="15.75">
      <c r="D640" s="265"/>
      <c r="E640" s="265"/>
    </row>
    <row r="641" spans="4:5" s="144" customFormat="1" ht="15.75">
      <c r="D641" s="265"/>
      <c r="E641" s="265"/>
    </row>
    <row r="642" spans="4:5" s="144" customFormat="1" ht="15.75">
      <c r="D642" s="265"/>
      <c r="E642" s="265"/>
    </row>
    <row r="643" spans="4:5" s="144" customFormat="1" ht="15.75">
      <c r="D643" s="265"/>
      <c r="E643" s="265"/>
    </row>
    <row r="644" spans="4:5" s="144" customFormat="1" ht="15.75">
      <c r="D644" s="265"/>
      <c r="E644" s="265"/>
    </row>
    <row r="645" spans="4:5" s="144" customFormat="1" ht="15.75">
      <c r="D645" s="265"/>
      <c r="E645" s="265"/>
    </row>
    <row r="646" spans="4:5" s="144" customFormat="1" ht="15.75">
      <c r="D646" s="265"/>
      <c r="E646" s="265"/>
    </row>
    <row r="647" spans="4:5" s="144" customFormat="1" ht="15.75">
      <c r="D647" s="265"/>
      <c r="E647" s="265"/>
    </row>
    <row r="648" spans="4:5" s="144" customFormat="1" ht="15.75">
      <c r="D648" s="265"/>
      <c r="E648" s="265"/>
    </row>
    <row r="649" spans="4:5" s="144" customFormat="1" ht="15.75">
      <c r="D649" s="265"/>
      <c r="E649" s="265"/>
    </row>
    <row r="650" spans="4:5" s="144" customFormat="1" ht="15.75">
      <c r="D650" s="265"/>
      <c r="E650" s="265"/>
    </row>
    <row r="651" spans="4:5" s="144" customFormat="1" ht="15.75">
      <c r="D651" s="265"/>
      <c r="E651" s="265"/>
    </row>
    <row r="652" spans="4:5" s="144" customFormat="1" ht="15.75">
      <c r="D652" s="265"/>
      <c r="E652" s="265"/>
    </row>
    <row r="653" spans="4:5" s="144" customFormat="1" ht="15.75">
      <c r="D653" s="265"/>
      <c r="E653" s="265"/>
    </row>
    <row r="654" spans="4:5" s="144" customFormat="1" ht="15.75">
      <c r="D654" s="265"/>
      <c r="E654" s="265"/>
    </row>
    <row r="655" spans="4:5" s="144" customFormat="1" ht="15.75">
      <c r="D655" s="265"/>
      <c r="E655" s="265"/>
    </row>
    <row r="656" spans="4:5" s="144" customFormat="1" ht="15.75">
      <c r="D656" s="265"/>
      <c r="E656" s="265"/>
    </row>
    <row r="657" spans="4:5" s="144" customFormat="1" ht="15.75">
      <c r="D657" s="265"/>
      <c r="E657" s="265"/>
    </row>
    <row r="658" spans="4:5" s="144" customFormat="1" ht="15.75">
      <c r="D658" s="265"/>
      <c r="E658" s="265"/>
    </row>
    <row r="659" spans="4:5" s="144" customFormat="1" ht="15.75">
      <c r="D659" s="265"/>
      <c r="E659" s="265"/>
    </row>
    <row r="660" spans="4:5" s="144" customFormat="1" ht="15.75">
      <c r="D660" s="265"/>
      <c r="E660" s="265"/>
    </row>
    <row r="661" spans="4:5" s="144" customFormat="1" ht="15.75">
      <c r="D661" s="265"/>
      <c r="E661" s="265"/>
    </row>
    <row r="662" spans="4:5" s="144" customFormat="1" ht="15.75">
      <c r="D662" s="265"/>
      <c r="E662" s="265"/>
    </row>
    <row r="663" spans="4:5" s="144" customFormat="1" ht="15.75">
      <c r="D663" s="265"/>
      <c r="E663" s="265"/>
    </row>
    <row r="664" spans="4:5" s="144" customFormat="1" ht="15.75">
      <c r="D664" s="265"/>
      <c r="E664" s="265"/>
    </row>
    <row r="665" spans="4:5" s="144" customFormat="1" ht="15.75">
      <c r="D665" s="265"/>
      <c r="E665" s="265"/>
    </row>
    <row r="666" spans="4:5" s="144" customFormat="1" ht="15.75">
      <c r="D666" s="265"/>
      <c r="E666" s="265"/>
    </row>
    <row r="667" spans="4:5" s="144" customFormat="1" ht="15.75">
      <c r="D667" s="265"/>
      <c r="E667" s="265"/>
    </row>
    <row r="668" spans="4:5" s="144" customFormat="1" ht="15.75">
      <c r="D668" s="265"/>
      <c r="E668" s="265"/>
    </row>
    <row r="669" spans="4:5" s="144" customFormat="1" ht="15.75">
      <c r="D669" s="265"/>
      <c r="E669" s="265"/>
    </row>
    <row r="670" spans="4:5" s="144" customFormat="1" ht="15.75">
      <c r="D670" s="265"/>
      <c r="E670" s="265"/>
    </row>
    <row r="671" spans="4:5" s="144" customFormat="1" ht="15.75">
      <c r="D671" s="265"/>
      <c r="E671" s="265"/>
    </row>
    <row r="672" spans="4:5" s="144" customFormat="1" ht="15.75">
      <c r="D672" s="265"/>
      <c r="E672" s="265"/>
    </row>
    <row r="673" spans="4:5" s="144" customFormat="1" ht="15.75">
      <c r="D673" s="265"/>
      <c r="E673" s="265"/>
    </row>
    <row r="674" spans="4:5" s="144" customFormat="1" ht="15.75">
      <c r="D674" s="265"/>
      <c r="E674" s="265"/>
    </row>
    <row r="675" spans="4:5" s="144" customFormat="1" ht="15.75">
      <c r="D675" s="265"/>
      <c r="E675" s="265"/>
    </row>
    <row r="676" spans="4:5" s="144" customFormat="1" ht="15.75">
      <c r="D676" s="265"/>
      <c r="E676" s="265"/>
    </row>
    <row r="677" spans="4:5" s="144" customFormat="1" ht="15.75">
      <c r="D677" s="265"/>
      <c r="E677" s="265"/>
    </row>
    <row r="678" spans="4:5" s="144" customFormat="1" ht="15.75">
      <c r="D678" s="265"/>
      <c r="E678" s="265"/>
    </row>
    <row r="679" spans="4:5" s="144" customFormat="1" ht="15.75">
      <c r="D679" s="265"/>
      <c r="E679" s="265"/>
    </row>
    <row r="680" spans="4:5" s="144" customFormat="1" ht="15.75">
      <c r="D680" s="265"/>
      <c r="E680" s="265"/>
    </row>
    <row r="681" spans="4:5" s="144" customFormat="1" ht="15.75">
      <c r="D681" s="265"/>
      <c r="E681" s="265"/>
    </row>
    <row r="682" spans="4:5" s="144" customFormat="1" ht="15.75">
      <c r="D682" s="265"/>
      <c r="E682" s="265"/>
    </row>
    <row r="683" spans="4:5" s="144" customFormat="1" ht="15.75">
      <c r="D683" s="265"/>
      <c r="E683" s="265"/>
    </row>
    <row r="684" spans="4:5" s="144" customFormat="1" ht="15.75">
      <c r="D684" s="265"/>
      <c r="E684" s="265"/>
    </row>
    <row r="685" spans="4:5" s="144" customFormat="1" ht="15.75">
      <c r="D685" s="265"/>
      <c r="E685" s="265"/>
    </row>
    <row r="686" spans="4:5" s="144" customFormat="1" ht="15.75">
      <c r="D686" s="265"/>
      <c r="E686" s="265"/>
    </row>
    <row r="687" spans="4:5" s="144" customFormat="1" ht="15.75">
      <c r="D687" s="265"/>
      <c r="E687" s="265"/>
    </row>
    <row r="688" spans="4:5" s="144" customFormat="1" ht="15.75">
      <c r="D688" s="265"/>
      <c r="E688" s="265"/>
    </row>
    <row r="689" spans="4:5" s="144" customFormat="1" ht="15.75">
      <c r="D689" s="265"/>
      <c r="E689" s="265"/>
    </row>
    <row r="690" spans="4:5" s="144" customFormat="1" ht="15.75">
      <c r="D690" s="265"/>
      <c r="E690" s="265"/>
    </row>
    <row r="691" spans="4:5" s="144" customFormat="1" ht="15.75">
      <c r="D691" s="265"/>
      <c r="E691" s="265"/>
    </row>
    <row r="692" spans="4:5" s="144" customFormat="1" ht="15.75">
      <c r="D692" s="265"/>
      <c r="E692" s="265"/>
    </row>
    <row r="693" spans="4:5" s="144" customFormat="1" ht="15.75">
      <c r="D693" s="265"/>
      <c r="E693" s="265"/>
    </row>
    <row r="694" spans="4:5" s="144" customFormat="1" ht="15.75">
      <c r="D694" s="265"/>
      <c r="E694" s="265"/>
    </row>
    <row r="695" spans="4:5" s="144" customFormat="1" ht="15.75">
      <c r="D695" s="265"/>
      <c r="E695" s="265"/>
    </row>
    <row r="696" spans="4:5" s="144" customFormat="1" ht="15.75">
      <c r="D696" s="265"/>
      <c r="E696" s="265"/>
    </row>
    <row r="697" spans="4:5" s="144" customFormat="1" ht="15.75">
      <c r="D697" s="265"/>
      <c r="E697" s="265"/>
    </row>
    <row r="698" spans="4:5" s="144" customFormat="1" ht="15.75">
      <c r="D698" s="265"/>
      <c r="E698" s="265"/>
    </row>
    <row r="699" spans="4:5" s="144" customFormat="1" ht="15.75">
      <c r="D699" s="265"/>
      <c r="E699" s="265"/>
    </row>
    <row r="700" spans="4:5" s="144" customFormat="1" ht="15.75">
      <c r="D700" s="265"/>
      <c r="E700" s="265"/>
    </row>
    <row r="701" spans="4:5" s="144" customFormat="1" ht="15.75">
      <c r="D701" s="265"/>
      <c r="E701" s="265"/>
    </row>
    <row r="702" spans="4:5" s="144" customFormat="1" ht="15.75">
      <c r="D702" s="265"/>
      <c r="E702" s="265"/>
    </row>
    <row r="703" spans="4:5" s="144" customFormat="1" ht="15.75">
      <c r="D703" s="265"/>
      <c r="E703" s="265"/>
    </row>
    <row r="704" spans="4:5" s="144" customFormat="1" ht="15.75">
      <c r="D704" s="265"/>
      <c r="E704" s="265"/>
    </row>
    <row r="705" spans="4:5" s="144" customFormat="1" ht="15.75">
      <c r="D705" s="265"/>
      <c r="E705" s="265"/>
    </row>
    <row r="706" spans="4:5" s="144" customFormat="1" ht="15.75">
      <c r="D706" s="265"/>
      <c r="E706" s="265"/>
    </row>
    <row r="707" spans="4:5" s="144" customFormat="1" ht="15.75">
      <c r="D707" s="265"/>
      <c r="E707" s="265"/>
    </row>
    <row r="708" spans="4:5" s="144" customFormat="1" ht="15.75">
      <c r="D708" s="265"/>
      <c r="E708" s="265"/>
    </row>
    <row r="709" spans="4:5" s="144" customFormat="1" ht="15.75">
      <c r="D709" s="265"/>
      <c r="E709" s="265"/>
    </row>
    <row r="710" spans="4:5" s="144" customFormat="1" ht="15.75">
      <c r="D710" s="265"/>
      <c r="E710" s="265"/>
    </row>
    <row r="711" spans="4:5" s="144" customFormat="1" ht="15.75">
      <c r="D711" s="265"/>
      <c r="E711" s="265"/>
    </row>
    <row r="712" spans="4:5" s="144" customFormat="1" ht="15.75">
      <c r="D712" s="265"/>
      <c r="E712" s="265"/>
    </row>
    <row r="713" spans="4:5" s="144" customFormat="1" ht="15.75">
      <c r="D713" s="265"/>
      <c r="E713" s="265"/>
    </row>
    <row r="714" spans="4:5" s="144" customFormat="1" ht="15.75">
      <c r="D714" s="265"/>
      <c r="E714" s="265"/>
    </row>
    <row r="715" spans="4:5" s="144" customFormat="1" ht="15.75">
      <c r="D715" s="265"/>
      <c r="E715" s="265"/>
    </row>
    <row r="716" spans="4:5" s="144" customFormat="1" ht="15.75">
      <c r="D716" s="265"/>
      <c r="E716" s="265"/>
    </row>
    <row r="717" spans="4:5" s="144" customFormat="1" ht="15.75">
      <c r="D717" s="265"/>
      <c r="E717" s="265"/>
    </row>
    <row r="718" spans="4:5" s="144" customFormat="1" ht="15.75">
      <c r="D718" s="265"/>
      <c r="E718" s="265"/>
    </row>
    <row r="719" spans="4:5" s="144" customFormat="1" ht="15.75">
      <c r="D719" s="265"/>
      <c r="E719" s="265"/>
    </row>
    <row r="720" spans="4:5" s="144" customFormat="1" ht="15.75">
      <c r="D720" s="265"/>
      <c r="E720" s="265"/>
    </row>
    <row r="721" spans="4:5" s="144" customFormat="1" ht="15.75">
      <c r="D721" s="265"/>
      <c r="E721" s="265"/>
    </row>
    <row r="722" spans="4:5" s="144" customFormat="1" ht="15.75">
      <c r="D722" s="265"/>
      <c r="E722" s="265"/>
    </row>
    <row r="723" spans="4:5" s="144" customFormat="1" ht="15.75">
      <c r="D723" s="265"/>
      <c r="E723" s="265"/>
    </row>
    <row r="724" spans="4:5" s="144" customFormat="1" ht="15.75">
      <c r="D724" s="265"/>
      <c r="E724" s="265"/>
    </row>
    <row r="725" spans="4:5" s="144" customFormat="1" ht="15.75">
      <c r="D725" s="265"/>
      <c r="E725" s="265"/>
    </row>
    <row r="726" spans="4:5" s="144" customFormat="1" ht="15.75">
      <c r="D726" s="265"/>
      <c r="E726" s="265"/>
    </row>
    <row r="727" spans="4:5" s="144" customFormat="1" ht="15.75">
      <c r="D727" s="265"/>
      <c r="E727" s="265"/>
    </row>
    <row r="728" spans="4:5" s="144" customFormat="1" ht="15.75">
      <c r="D728" s="265"/>
      <c r="E728" s="265"/>
    </row>
    <row r="729" spans="4:5" s="144" customFormat="1" ht="15.75">
      <c r="D729" s="265"/>
      <c r="E729" s="265"/>
    </row>
    <row r="730" spans="4:5" s="144" customFormat="1" ht="15.75">
      <c r="D730" s="265"/>
      <c r="E730" s="265"/>
    </row>
    <row r="731" spans="4:5" s="144" customFormat="1" ht="15.75">
      <c r="D731" s="265"/>
      <c r="E731" s="265"/>
    </row>
    <row r="732" spans="4:5" s="144" customFormat="1" ht="15.75">
      <c r="D732" s="265"/>
      <c r="E732" s="265"/>
    </row>
    <row r="733" spans="4:5" s="144" customFormat="1" ht="15.75">
      <c r="D733" s="265"/>
      <c r="E733" s="265"/>
    </row>
    <row r="734" spans="4:5" s="144" customFormat="1" ht="15.75">
      <c r="D734" s="265"/>
      <c r="E734" s="265"/>
    </row>
    <row r="735" spans="4:5" s="144" customFormat="1" ht="15.75">
      <c r="D735" s="265"/>
      <c r="E735" s="265"/>
    </row>
    <row r="736" spans="4:5" s="144" customFormat="1" ht="15.75">
      <c r="D736" s="265"/>
      <c r="E736" s="265"/>
    </row>
    <row r="737" spans="4:5" s="144" customFormat="1" ht="15.75">
      <c r="D737" s="265"/>
      <c r="E737" s="265"/>
    </row>
    <row r="738" spans="4:5" s="144" customFormat="1" ht="15.75">
      <c r="D738" s="265"/>
      <c r="E738" s="265"/>
    </row>
    <row r="739" spans="4:5" s="144" customFormat="1" ht="15.75">
      <c r="D739" s="265"/>
      <c r="E739" s="265"/>
    </row>
    <row r="740" spans="4:5" s="144" customFormat="1" ht="15.75">
      <c r="D740" s="265"/>
      <c r="E740" s="265"/>
    </row>
    <row r="741" spans="4:5" s="144" customFormat="1" ht="15.75">
      <c r="D741" s="265"/>
      <c r="E741" s="265"/>
    </row>
    <row r="742" spans="4:5" s="144" customFormat="1" ht="15.75">
      <c r="D742" s="265"/>
      <c r="E742" s="265"/>
    </row>
    <row r="743" spans="4:5" s="144" customFormat="1" ht="15.75">
      <c r="D743" s="265"/>
      <c r="E743" s="265"/>
    </row>
    <row r="744" spans="4:5" s="144" customFormat="1" ht="15.75">
      <c r="D744" s="265"/>
      <c r="E744" s="265"/>
    </row>
    <row r="745" spans="4:5" s="144" customFormat="1" ht="15.75">
      <c r="D745" s="265"/>
      <c r="E745" s="265"/>
    </row>
    <row r="746" spans="4:5" s="144" customFormat="1" ht="15.75">
      <c r="D746" s="265"/>
      <c r="E746" s="265"/>
    </row>
    <row r="747" spans="4:5" s="144" customFormat="1" ht="15.75">
      <c r="D747" s="265"/>
      <c r="E747" s="265"/>
    </row>
    <row r="748" spans="4:5" s="144" customFormat="1" ht="15.75">
      <c r="D748" s="265"/>
      <c r="E748" s="265"/>
    </row>
    <row r="749" spans="4:5" s="144" customFormat="1" ht="15.75">
      <c r="D749" s="265"/>
      <c r="E749" s="265"/>
    </row>
    <row r="750" spans="4:5" s="144" customFormat="1" ht="15.75">
      <c r="D750" s="265"/>
      <c r="E750" s="265"/>
    </row>
    <row r="751" spans="4:5" s="144" customFormat="1" ht="15.75">
      <c r="D751" s="265"/>
      <c r="E751" s="265"/>
    </row>
    <row r="752" spans="4:5" s="144" customFormat="1" ht="15.75">
      <c r="D752" s="265"/>
      <c r="E752" s="265"/>
    </row>
    <row r="753" spans="4:5" s="144" customFormat="1" ht="15.75">
      <c r="D753" s="265"/>
      <c r="E753" s="265"/>
    </row>
    <row r="754" spans="4:5" s="144" customFormat="1" ht="15.75">
      <c r="D754" s="265"/>
      <c r="E754" s="265"/>
    </row>
    <row r="755" spans="4:5" s="144" customFormat="1" ht="15.75">
      <c r="D755" s="265"/>
      <c r="E755" s="265"/>
    </row>
    <row r="756" spans="4:5" s="144" customFormat="1" ht="15.75">
      <c r="D756" s="265"/>
      <c r="E756" s="265"/>
    </row>
    <row r="757" spans="4:5" s="144" customFormat="1" ht="15.75">
      <c r="D757" s="265"/>
      <c r="E757" s="265"/>
    </row>
    <row r="758" spans="4:5" s="144" customFormat="1" ht="15.75">
      <c r="D758" s="265"/>
      <c r="E758" s="265"/>
    </row>
    <row r="759" spans="4:5" s="144" customFormat="1" ht="15.75">
      <c r="D759" s="265"/>
      <c r="E759" s="265"/>
    </row>
    <row r="760" spans="4:5" s="144" customFormat="1" ht="15.75">
      <c r="D760" s="265"/>
      <c r="E760" s="265"/>
    </row>
    <row r="761" spans="4:5" s="144" customFormat="1" ht="15.75">
      <c r="D761" s="265"/>
      <c r="E761" s="265"/>
    </row>
    <row r="762" spans="4:5" s="144" customFormat="1" ht="15.75">
      <c r="D762" s="265"/>
      <c r="E762" s="265"/>
    </row>
    <row r="763" spans="4:5" s="144" customFormat="1" ht="15.75">
      <c r="D763" s="265"/>
      <c r="E763" s="265"/>
    </row>
    <row r="764" spans="4:5" s="144" customFormat="1" ht="15.75">
      <c r="D764" s="265"/>
      <c r="E764" s="265"/>
    </row>
    <row r="765" spans="4:5" s="144" customFormat="1" ht="15.75">
      <c r="D765" s="265"/>
      <c r="E765" s="265"/>
    </row>
    <row r="766" spans="4:5" s="144" customFormat="1" ht="15.75">
      <c r="D766" s="265"/>
      <c r="E766" s="265"/>
    </row>
    <row r="767" spans="4:5" s="144" customFormat="1" ht="15.75">
      <c r="D767" s="265"/>
      <c r="E767" s="265"/>
    </row>
    <row r="768" spans="4:5" s="144" customFormat="1" ht="15.75">
      <c r="D768" s="265"/>
      <c r="E768" s="265"/>
    </row>
    <row r="769" spans="4:5" s="144" customFormat="1" ht="15.75">
      <c r="D769" s="265"/>
      <c r="E769" s="265"/>
    </row>
    <row r="770" spans="4:5" s="144" customFormat="1" ht="15.75">
      <c r="D770" s="265"/>
      <c r="E770" s="265"/>
    </row>
    <row r="771" spans="4:5" s="144" customFormat="1" ht="15.75">
      <c r="D771" s="265"/>
      <c r="E771" s="265"/>
    </row>
    <row r="772" spans="4:5" s="144" customFormat="1" ht="15.75">
      <c r="D772" s="265"/>
      <c r="E772" s="265"/>
    </row>
    <row r="773" spans="4:5" s="144" customFormat="1" ht="15.75">
      <c r="D773" s="265"/>
      <c r="E773" s="265"/>
    </row>
    <row r="774" spans="4:5" s="144" customFormat="1" ht="15.75">
      <c r="D774" s="265"/>
      <c r="E774" s="265"/>
    </row>
    <row r="775" spans="4:5" s="144" customFormat="1" ht="15.75">
      <c r="D775" s="265"/>
      <c r="E775" s="265"/>
    </row>
    <row r="776" spans="4:5" s="144" customFormat="1" ht="15.75">
      <c r="D776" s="265"/>
      <c r="E776" s="265"/>
    </row>
    <row r="777" spans="4:5" s="144" customFormat="1" ht="15.75">
      <c r="D777" s="265"/>
      <c r="E777" s="265"/>
    </row>
    <row r="778" spans="4:5" s="144" customFormat="1" ht="15.75">
      <c r="D778" s="265"/>
      <c r="E778" s="265"/>
    </row>
    <row r="779" spans="4:5" s="144" customFormat="1" ht="15.75">
      <c r="D779" s="265"/>
      <c r="E779" s="265"/>
    </row>
    <row r="780" spans="4:5" s="144" customFormat="1" ht="15.75">
      <c r="D780" s="265"/>
      <c r="E780" s="265"/>
    </row>
    <row r="781" spans="4:5" s="144" customFormat="1" ht="15.75">
      <c r="D781" s="265"/>
      <c r="E781" s="265"/>
    </row>
    <row r="782" spans="4:5" s="144" customFormat="1" ht="15.75">
      <c r="D782" s="265"/>
      <c r="E782" s="265"/>
    </row>
    <row r="783" spans="4:5" s="144" customFormat="1" ht="15.75">
      <c r="D783" s="265"/>
      <c r="E783" s="265"/>
    </row>
    <row r="784" spans="4:5" s="144" customFormat="1" ht="15.75">
      <c r="D784" s="265"/>
      <c r="E784" s="265"/>
    </row>
    <row r="785" spans="4:5" s="144" customFormat="1" ht="15.75">
      <c r="D785" s="265"/>
      <c r="E785" s="265"/>
    </row>
    <row r="786" spans="4:5" s="144" customFormat="1" ht="15.75">
      <c r="D786" s="265"/>
      <c r="E786" s="265"/>
    </row>
    <row r="787" spans="4:5" s="144" customFormat="1" ht="15.75">
      <c r="D787" s="265"/>
      <c r="E787" s="265"/>
    </row>
    <row r="788" spans="4:5" s="144" customFormat="1" ht="15.75">
      <c r="D788" s="265"/>
      <c r="E788" s="265"/>
    </row>
    <row r="789" spans="4:5" s="144" customFormat="1" ht="15.75">
      <c r="D789" s="265"/>
      <c r="E789" s="265"/>
    </row>
    <row r="790" spans="4:5" s="144" customFormat="1" ht="15.75">
      <c r="D790" s="265"/>
      <c r="E790" s="265"/>
    </row>
    <row r="791" spans="4:5" s="144" customFormat="1" ht="15.75">
      <c r="D791" s="265"/>
      <c r="E791" s="265"/>
    </row>
    <row r="792" spans="4:5" s="144" customFormat="1" ht="15.75">
      <c r="D792" s="265"/>
      <c r="E792" s="265"/>
    </row>
    <row r="793" spans="4:5" s="144" customFormat="1" ht="15.75">
      <c r="D793" s="265"/>
      <c r="E793" s="265"/>
    </row>
    <row r="794" spans="4:5" s="144" customFormat="1" ht="15.75">
      <c r="D794" s="265"/>
      <c r="E794" s="265"/>
    </row>
    <row r="795" spans="4:5" s="144" customFormat="1" ht="15.75">
      <c r="D795" s="265"/>
      <c r="E795" s="265"/>
    </row>
    <row r="796" spans="4:5" s="144" customFormat="1" ht="15.75">
      <c r="D796" s="265"/>
      <c r="E796" s="265"/>
    </row>
    <row r="797" spans="4:5" s="144" customFormat="1" ht="15.75">
      <c r="D797" s="265"/>
      <c r="E797" s="265"/>
    </row>
    <row r="798" spans="4:5" s="144" customFormat="1" ht="15.75">
      <c r="D798" s="265"/>
      <c r="E798" s="265"/>
    </row>
    <row r="799" spans="4:5" s="144" customFormat="1" ht="15.75">
      <c r="D799" s="265"/>
      <c r="E799" s="265"/>
    </row>
    <row r="800" spans="4:5" s="144" customFormat="1" ht="15.75">
      <c r="D800" s="265"/>
      <c r="E800" s="265"/>
    </row>
    <row r="801" spans="4:5" s="144" customFormat="1" ht="15.75">
      <c r="D801" s="265"/>
      <c r="E801" s="265"/>
    </row>
    <row r="802" spans="4:5" s="144" customFormat="1" ht="15.75">
      <c r="D802" s="265"/>
      <c r="E802" s="265"/>
    </row>
    <row r="803" spans="4:5" s="144" customFormat="1" ht="15.75">
      <c r="D803" s="265"/>
      <c r="E803" s="265"/>
    </row>
    <row r="804" spans="4:5" s="144" customFormat="1" ht="15.75">
      <c r="D804" s="265"/>
      <c r="E804" s="265"/>
    </row>
    <row r="805" spans="4:5" s="144" customFormat="1" ht="15.75">
      <c r="D805" s="265"/>
      <c r="E805" s="265"/>
    </row>
    <row r="806" spans="4:5" s="144" customFormat="1" ht="15.75">
      <c r="D806" s="265"/>
      <c r="E806" s="265"/>
    </row>
    <row r="807" spans="4:5" s="144" customFormat="1" ht="15.75">
      <c r="D807" s="265"/>
      <c r="E807" s="265"/>
    </row>
    <row r="808" spans="4:5" s="144" customFormat="1" ht="15.75">
      <c r="D808" s="265"/>
      <c r="E808" s="265"/>
    </row>
    <row r="809" spans="4:5" s="144" customFormat="1" ht="15.75">
      <c r="D809" s="265"/>
      <c r="E809" s="265"/>
    </row>
    <row r="810" spans="4:5" s="144" customFormat="1" ht="15.75">
      <c r="D810" s="265"/>
      <c r="E810" s="265"/>
    </row>
    <row r="811" spans="4:5" s="144" customFormat="1" ht="15.75">
      <c r="D811" s="265"/>
      <c r="E811" s="265"/>
    </row>
    <row r="812" spans="4:5" s="144" customFormat="1" ht="15.75">
      <c r="D812" s="265"/>
      <c r="E812" s="265"/>
    </row>
    <row r="813" spans="4:5" s="144" customFormat="1" ht="15.75">
      <c r="D813" s="265"/>
      <c r="E813" s="265"/>
    </row>
    <row r="814" spans="4:5" s="144" customFormat="1" ht="15.75">
      <c r="D814" s="265"/>
      <c r="E814" s="265"/>
    </row>
    <row r="815" spans="4:5" s="144" customFormat="1" ht="15.75">
      <c r="D815" s="265"/>
      <c r="E815" s="265"/>
    </row>
    <row r="816" spans="4:5" s="144" customFormat="1" ht="15.75">
      <c r="D816" s="265"/>
      <c r="E816" s="265"/>
    </row>
    <row r="817" spans="4:5" s="144" customFormat="1" ht="15.75">
      <c r="D817" s="265"/>
      <c r="E817" s="265"/>
    </row>
    <row r="818" spans="4:5" s="144" customFormat="1" ht="15.75">
      <c r="D818" s="265"/>
      <c r="E818" s="265"/>
    </row>
    <row r="819" spans="4:5" s="144" customFormat="1" ht="15.75">
      <c r="D819" s="265"/>
      <c r="E819" s="265"/>
    </row>
    <row r="820" spans="4:5" s="144" customFormat="1" ht="15.75">
      <c r="D820" s="265"/>
      <c r="E820" s="265"/>
    </row>
    <row r="821" spans="4:5" s="144" customFormat="1" ht="15.75">
      <c r="D821" s="265"/>
      <c r="E821" s="265"/>
    </row>
    <row r="822" spans="4:5" s="144" customFormat="1" ht="15.75">
      <c r="D822" s="265"/>
      <c r="E822" s="265"/>
    </row>
    <row r="823" spans="4:5" s="144" customFormat="1" ht="15.75">
      <c r="D823" s="265"/>
      <c r="E823" s="265"/>
    </row>
    <row r="824" spans="4:5" s="144" customFormat="1" ht="15.75">
      <c r="D824" s="265"/>
      <c r="E824" s="265"/>
    </row>
    <row r="825" spans="4:5" s="144" customFormat="1" ht="15.75">
      <c r="D825" s="265"/>
      <c r="E825" s="265"/>
    </row>
    <row r="826" spans="4:5" s="144" customFormat="1" ht="15.75">
      <c r="D826" s="265"/>
      <c r="E826" s="265"/>
    </row>
    <row r="827" spans="4:5" s="144" customFormat="1" ht="15.75">
      <c r="D827" s="265"/>
      <c r="E827" s="265"/>
    </row>
    <row r="828" spans="4:5" s="144" customFormat="1" ht="15.75">
      <c r="D828" s="265"/>
      <c r="E828" s="265"/>
    </row>
    <row r="829" spans="4:5" s="144" customFormat="1" ht="15.75">
      <c r="D829" s="265"/>
      <c r="E829" s="265"/>
    </row>
    <row r="830" spans="4:5" s="144" customFormat="1" ht="15.75">
      <c r="D830" s="265"/>
      <c r="E830" s="265"/>
    </row>
    <row r="831" spans="4:5" s="144" customFormat="1" ht="15.75">
      <c r="D831" s="265"/>
      <c r="E831" s="265"/>
    </row>
    <row r="832" spans="4:5" s="144" customFormat="1" ht="15.75">
      <c r="D832" s="265"/>
      <c r="E832" s="265"/>
    </row>
    <row r="833" spans="4:5" s="144" customFormat="1" ht="15.75">
      <c r="D833" s="265"/>
      <c r="E833" s="265"/>
    </row>
    <row r="834" spans="4:5" s="144" customFormat="1" ht="15.75">
      <c r="D834" s="265"/>
      <c r="E834" s="265"/>
    </row>
    <row r="835" spans="4:5" s="144" customFormat="1" ht="15.75">
      <c r="D835" s="265"/>
      <c r="E835" s="265"/>
    </row>
    <row r="836" spans="4:5" s="144" customFormat="1" ht="15.75">
      <c r="D836" s="265"/>
      <c r="E836" s="265"/>
    </row>
    <row r="837" spans="4:5" s="144" customFormat="1" ht="15.75">
      <c r="D837" s="265"/>
      <c r="E837" s="265"/>
    </row>
    <row r="838" spans="4:5" s="144" customFormat="1" ht="15.75">
      <c r="D838" s="265"/>
      <c r="E838" s="265"/>
    </row>
    <row r="839" spans="4:5" s="144" customFormat="1" ht="15.75">
      <c r="D839" s="265"/>
      <c r="E839" s="265"/>
    </row>
    <row r="840" spans="4:5" s="144" customFormat="1" ht="15.75">
      <c r="D840" s="265"/>
      <c r="E840" s="265"/>
    </row>
    <row r="841" spans="4:5" s="144" customFormat="1" ht="15.75">
      <c r="D841" s="265"/>
      <c r="E841" s="265"/>
    </row>
    <row r="842" spans="4:5" s="144" customFormat="1" ht="15.75">
      <c r="D842" s="265"/>
      <c r="E842" s="265"/>
    </row>
    <row r="843" spans="4:5" s="144" customFormat="1" ht="15.75">
      <c r="D843" s="265"/>
      <c r="E843" s="265"/>
    </row>
    <row r="844" spans="4:5" s="144" customFormat="1" ht="15.75">
      <c r="D844" s="265"/>
      <c r="E844" s="265"/>
    </row>
    <row r="845" spans="4:5" s="144" customFormat="1" ht="15.75">
      <c r="D845" s="265"/>
      <c r="E845" s="265"/>
    </row>
    <row r="846" spans="4:5" s="144" customFormat="1" ht="15.75">
      <c r="D846" s="265"/>
      <c r="E846" s="265"/>
    </row>
    <row r="847" spans="4:5" s="144" customFormat="1" ht="15.75">
      <c r="D847" s="265"/>
      <c r="E847" s="265"/>
    </row>
    <row r="848" spans="4:5" s="144" customFormat="1" ht="15.75">
      <c r="D848" s="265"/>
      <c r="E848" s="265"/>
    </row>
    <row r="849" spans="4:5" s="144" customFormat="1" ht="15.75">
      <c r="D849" s="265"/>
      <c r="E849" s="265"/>
    </row>
    <row r="850" spans="4:5" s="144" customFormat="1" ht="15.75">
      <c r="D850" s="265"/>
      <c r="E850" s="265"/>
    </row>
    <row r="851" spans="4:5" s="144" customFormat="1" ht="15.75">
      <c r="D851" s="265"/>
      <c r="E851" s="265"/>
    </row>
    <row r="852" spans="4:5" s="144" customFormat="1" ht="15.75">
      <c r="D852" s="265"/>
      <c r="E852" s="265"/>
    </row>
    <row r="853" spans="4:5" s="144" customFormat="1" ht="15.75">
      <c r="D853" s="265"/>
      <c r="E853" s="265"/>
    </row>
    <row r="854" spans="4:5" s="144" customFormat="1" ht="15.75">
      <c r="D854" s="265"/>
      <c r="E854" s="265"/>
    </row>
    <row r="855" spans="4:5" s="144" customFormat="1" ht="15.75">
      <c r="D855" s="265"/>
      <c r="E855" s="265"/>
    </row>
    <row r="856" spans="4:5" s="144" customFormat="1" ht="15.75">
      <c r="D856" s="265"/>
      <c r="E856" s="265"/>
    </row>
    <row r="857" spans="4:5" s="144" customFormat="1" ht="15.75">
      <c r="D857" s="265"/>
      <c r="E857" s="265"/>
    </row>
    <row r="858" spans="4:5" s="144" customFormat="1" ht="15.75">
      <c r="D858" s="265"/>
      <c r="E858" s="265"/>
    </row>
    <row r="859" spans="4:5" s="144" customFormat="1" ht="15.75">
      <c r="D859" s="265"/>
      <c r="E859" s="265"/>
    </row>
    <row r="860" spans="4:5" s="144" customFormat="1" ht="15.75">
      <c r="D860" s="265"/>
      <c r="E860" s="265"/>
    </row>
    <row r="861" spans="4:5" s="144" customFormat="1" ht="15.75">
      <c r="D861" s="265"/>
      <c r="E861" s="265"/>
    </row>
    <row r="862" spans="4:5" s="144" customFormat="1" ht="15.75">
      <c r="D862" s="265"/>
      <c r="E862" s="265"/>
    </row>
    <row r="863" spans="4:5" s="144" customFormat="1" ht="15.75">
      <c r="D863" s="265"/>
      <c r="E863" s="265"/>
    </row>
    <row r="864" spans="4:5" s="144" customFormat="1" ht="15.75">
      <c r="D864" s="265"/>
      <c r="E864" s="265"/>
    </row>
    <row r="865" spans="4:5" s="144" customFormat="1" ht="15.75">
      <c r="D865" s="265"/>
      <c r="E865" s="265"/>
    </row>
    <row r="866" spans="4:5" s="144" customFormat="1" ht="15.75">
      <c r="D866" s="265"/>
      <c r="E866" s="265"/>
    </row>
    <row r="867" spans="4:5" s="144" customFormat="1" ht="15.75">
      <c r="D867" s="265"/>
      <c r="E867" s="265"/>
    </row>
    <row r="868" spans="4:5" s="144" customFormat="1" ht="15.75">
      <c r="D868" s="265"/>
      <c r="E868" s="265"/>
    </row>
    <row r="869" spans="4:5" s="144" customFormat="1" ht="15.75">
      <c r="D869" s="265"/>
      <c r="E869" s="265"/>
    </row>
    <row r="870" spans="4:5" s="144" customFormat="1" ht="15.75">
      <c r="D870" s="265"/>
      <c r="E870" s="265"/>
    </row>
    <row r="871" spans="4:5" s="144" customFormat="1" ht="15.75">
      <c r="D871" s="265"/>
      <c r="E871" s="265"/>
    </row>
    <row r="872" spans="4:5" s="144" customFormat="1" ht="15.75">
      <c r="D872" s="265"/>
      <c r="E872" s="265"/>
    </row>
    <row r="873" spans="4:5" s="144" customFormat="1" ht="15.75">
      <c r="D873" s="265"/>
      <c r="E873" s="265"/>
    </row>
    <row r="874" spans="4:5" s="144" customFormat="1" ht="15.75">
      <c r="D874" s="265"/>
      <c r="E874" s="265"/>
    </row>
    <row r="875" spans="4:5" s="144" customFormat="1" ht="15.75">
      <c r="D875" s="265"/>
      <c r="E875" s="265"/>
    </row>
    <row r="876" spans="4:5" s="144" customFormat="1" ht="15.75">
      <c r="D876" s="265"/>
      <c r="E876" s="265"/>
    </row>
    <row r="877" spans="4:5" s="144" customFormat="1" ht="15.75">
      <c r="D877" s="265"/>
      <c r="E877" s="265"/>
    </row>
    <row r="878" spans="4:5" s="144" customFormat="1" ht="15.75">
      <c r="D878" s="265"/>
      <c r="E878" s="265"/>
    </row>
    <row r="879" spans="4:5" s="144" customFormat="1" ht="15.75">
      <c r="D879" s="265"/>
      <c r="E879" s="265"/>
    </row>
    <row r="880" spans="4:5" s="144" customFormat="1" ht="15.75">
      <c r="D880" s="265"/>
      <c r="E880" s="265"/>
    </row>
    <row r="881" spans="4:5" s="144" customFormat="1" ht="15.75">
      <c r="D881" s="265"/>
      <c r="E881" s="265"/>
    </row>
    <row r="882" spans="4:5" s="144" customFormat="1" ht="15.75">
      <c r="D882" s="265"/>
      <c r="E882" s="265"/>
    </row>
    <row r="883" spans="4:5" s="144" customFormat="1" ht="15.75">
      <c r="D883" s="265"/>
      <c r="E883" s="265"/>
    </row>
    <row r="884" spans="4:5" s="144" customFormat="1" ht="15.75">
      <c r="D884" s="265"/>
      <c r="E884" s="265"/>
    </row>
    <row r="885" spans="4:5" s="144" customFormat="1" ht="15.75">
      <c r="D885" s="265"/>
      <c r="E885" s="265"/>
    </row>
    <row r="886" spans="4:5" s="144" customFormat="1" ht="15.75">
      <c r="D886" s="265"/>
      <c r="E886" s="265"/>
    </row>
    <row r="887" spans="4:5" s="144" customFormat="1" ht="15.75">
      <c r="D887" s="265"/>
      <c r="E887" s="265"/>
    </row>
    <row r="888" spans="4:5" s="144" customFormat="1" ht="15.75">
      <c r="D888" s="265"/>
      <c r="E888" s="265"/>
    </row>
    <row r="889" spans="4:5" s="144" customFormat="1" ht="15.75">
      <c r="D889" s="265"/>
      <c r="E889" s="265"/>
    </row>
    <row r="890" spans="4:5" s="144" customFormat="1" ht="15.75">
      <c r="D890" s="265"/>
      <c r="E890" s="265"/>
    </row>
    <row r="891" spans="4:5" s="144" customFormat="1" ht="15.75">
      <c r="D891" s="265"/>
      <c r="E891" s="265"/>
    </row>
    <row r="892" spans="4:5" s="144" customFormat="1" ht="15.75">
      <c r="D892" s="265"/>
      <c r="E892" s="265"/>
    </row>
    <row r="893" spans="4:5" s="144" customFormat="1" ht="15.75">
      <c r="D893" s="265"/>
      <c r="E893" s="265"/>
    </row>
    <row r="894" spans="4:5" s="144" customFormat="1" ht="15.75">
      <c r="D894" s="265"/>
      <c r="E894" s="265"/>
    </row>
    <row r="895" spans="4:5" s="144" customFormat="1" ht="15.75">
      <c r="D895" s="265"/>
      <c r="E895" s="265"/>
    </row>
    <row r="896" spans="4:5" s="144" customFormat="1" ht="15.75">
      <c r="D896" s="265"/>
      <c r="E896" s="265"/>
    </row>
    <row r="897" spans="4:5" s="144" customFormat="1" ht="15.75">
      <c r="D897" s="265"/>
      <c r="E897" s="265"/>
    </row>
    <row r="898" spans="4:5" s="144" customFormat="1" ht="15.75">
      <c r="D898" s="265"/>
      <c r="E898" s="265"/>
    </row>
    <row r="899" spans="4:5" s="144" customFormat="1" ht="15.75">
      <c r="D899" s="265"/>
      <c r="E899" s="265"/>
    </row>
    <row r="900" spans="4:5" s="144" customFormat="1" ht="15.75">
      <c r="D900" s="265"/>
      <c r="E900" s="265"/>
    </row>
    <row r="901" spans="4:5" s="144" customFormat="1" ht="15.75">
      <c r="D901" s="265"/>
      <c r="E901" s="265"/>
    </row>
    <row r="902" spans="4:5" s="144" customFormat="1" ht="15.75">
      <c r="D902" s="265"/>
      <c r="E902" s="265"/>
    </row>
    <row r="903" spans="4:5" s="144" customFormat="1" ht="15.75">
      <c r="D903" s="265"/>
      <c r="E903" s="265"/>
    </row>
    <row r="904" spans="4:5" s="144" customFormat="1" ht="15.75">
      <c r="D904" s="265"/>
      <c r="E904" s="265"/>
    </row>
    <row r="905" spans="4:5" s="144" customFormat="1" ht="15.75">
      <c r="D905" s="265"/>
      <c r="E905" s="265"/>
    </row>
    <row r="906" spans="4:5" s="144" customFormat="1" ht="15.75">
      <c r="D906" s="265"/>
      <c r="E906" s="265"/>
    </row>
    <row r="907" spans="4:5" s="144" customFormat="1" ht="15.75">
      <c r="D907" s="265"/>
      <c r="E907" s="265"/>
    </row>
    <row r="908" spans="4:5" s="144" customFormat="1" ht="15.75">
      <c r="D908" s="265"/>
      <c r="E908" s="265"/>
    </row>
    <row r="909" spans="4:5" s="144" customFormat="1" ht="15.75">
      <c r="D909" s="265"/>
      <c r="E909" s="265"/>
    </row>
    <row r="910" spans="4:5" s="144" customFormat="1" ht="15.75">
      <c r="D910" s="265"/>
      <c r="E910" s="265"/>
    </row>
    <row r="911" spans="4:5" s="144" customFormat="1" ht="15.75">
      <c r="D911" s="265"/>
      <c r="E911" s="265"/>
    </row>
    <row r="912" spans="4:5" s="144" customFormat="1" ht="15.75">
      <c r="D912" s="265"/>
      <c r="E912" s="265"/>
    </row>
    <row r="913" spans="4:5" s="144" customFormat="1" ht="15.75">
      <c r="D913" s="265"/>
      <c r="E913" s="265"/>
    </row>
    <row r="914" spans="4:5" s="144" customFormat="1" ht="15.75">
      <c r="D914" s="265"/>
      <c r="E914" s="265"/>
    </row>
    <row r="915" spans="4:5" s="144" customFormat="1" ht="15.75">
      <c r="D915" s="265"/>
      <c r="E915" s="265"/>
    </row>
    <row r="916" spans="4:5" s="144" customFormat="1" ht="15.75">
      <c r="D916" s="265"/>
      <c r="E916" s="265"/>
    </row>
    <row r="917" spans="4:5" s="144" customFormat="1" ht="15.75">
      <c r="D917" s="265"/>
      <c r="E917" s="265"/>
    </row>
    <row r="918" spans="4:5" s="144" customFormat="1" ht="15.75">
      <c r="D918" s="265"/>
      <c r="E918" s="265"/>
    </row>
    <row r="919" spans="4:5" s="144" customFormat="1" ht="15.75">
      <c r="D919" s="265"/>
      <c r="E919" s="265"/>
    </row>
    <row r="920" spans="4:5" s="144" customFormat="1" ht="15.75">
      <c r="D920" s="265"/>
      <c r="E920" s="265"/>
    </row>
    <row r="921" spans="4:5" s="144" customFormat="1" ht="15.75">
      <c r="D921" s="265"/>
      <c r="E921" s="265"/>
    </row>
    <row r="922" spans="4:5" s="144" customFormat="1" ht="15.75">
      <c r="D922" s="265"/>
      <c r="E922" s="265"/>
    </row>
    <row r="923" spans="4:5" s="144" customFormat="1" ht="15.75">
      <c r="D923" s="265"/>
      <c r="E923" s="265"/>
    </row>
    <row r="924" spans="4:5" s="144" customFormat="1" ht="15.75">
      <c r="D924" s="265"/>
      <c r="E924" s="265"/>
    </row>
    <row r="925" spans="4:5" s="144" customFormat="1" ht="15.75">
      <c r="D925" s="265"/>
      <c r="E925" s="265"/>
    </row>
    <row r="926" spans="4:5" s="144" customFormat="1" ht="15.75">
      <c r="D926" s="265"/>
      <c r="E926" s="265"/>
    </row>
    <row r="927" spans="4:5" s="144" customFormat="1" ht="15.75">
      <c r="D927" s="265"/>
      <c r="E927" s="265"/>
    </row>
    <row r="928" spans="4:5" s="144" customFormat="1" ht="15.75">
      <c r="D928" s="265"/>
      <c r="E928" s="265"/>
    </row>
    <row r="929" spans="4:5" s="144" customFormat="1" ht="15.75">
      <c r="D929" s="265"/>
      <c r="E929" s="265"/>
    </row>
    <row r="930" spans="4:5" s="144" customFormat="1" ht="15.75">
      <c r="D930" s="265"/>
      <c r="E930" s="265"/>
    </row>
    <row r="931" spans="4:5" s="144" customFormat="1" ht="15.75">
      <c r="D931" s="265"/>
      <c r="E931" s="265"/>
    </row>
    <row r="932" spans="4:5" s="144" customFormat="1" ht="15.75">
      <c r="D932" s="265"/>
      <c r="E932" s="265"/>
    </row>
    <row r="933" spans="4:5" s="144" customFormat="1" ht="15.75">
      <c r="D933" s="265"/>
      <c r="E933" s="265"/>
    </row>
    <row r="934" spans="4:5" s="144" customFormat="1" ht="15.75">
      <c r="D934" s="265"/>
      <c r="E934" s="265"/>
    </row>
    <row r="935" spans="4:5" s="144" customFormat="1" ht="15.75">
      <c r="D935" s="265"/>
      <c r="E935" s="265"/>
    </row>
    <row r="936" spans="4:5" s="144" customFormat="1" ht="15.75">
      <c r="D936" s="265"/>
      <c r="E936" s="265"/>
    </row>
    <row r="937" spans="4:5" s="144" customFormat="1" ht="15.75">
      <c r="D937" s="265"/>
      <c r="E937" s="265"/>
    </row>
    <row r="938" spans="4:5" s="144" customFormat="1" ht="15.75">
      <c r="D938" s="265"/>
      <c r="E938" s="265"/>
    </row>
    <row r="939" spans="4:5" s="144" customFormat="1" ht="15.75">
      <c r="D939" s="265"/>
      <c r="E939" s="265"/>
    </row>
    <row r="940" spans="4:5" s="144" customFormat="1" ht="15.75">
      <c r="D940" s="265"/>
      <c r="E940" s="265"/>
    </row>
    <row r="941" spans="4:5" s="144" customFormat="1" ht="15.75">
      <c r="D941" s="265"/>
      <c r="E941" s="265"/>
    </row>
    <row r="942" spans="4:5" s="144" customFormat="1" ht="15.75">
      <c r="D942" s="265"/>
      <c r="E942" s="265"/>
    </row>
    <row r="943" spans="4:5" s="144" customFormat="1" ht="15.75">
      <c r="D943" s="265"/>
      <c r="E943" s="265"/>
    </row>
    <row r="944" spans="4:5" s="144" customFormat="1" ht="15.75">
      <c r="D944" s="265"/>
      <c r="E944" s="265"/>
    </row>
    <row r="945" spans="4:5" s="144" customFormat="1" ht="15.75">
      <c r="D945" s="265"/>
      <c r="E945" s="265"/>
    </row>
    <row r="946" spans="4:5" s="144" customFormat="1" ht="15.75">
      <c r="D946" s="265"/>
      <c r="E946" s="265"/>
    </row>
    <row r="947" spans="4:5" s="144" customFormat="1" ht="15.75">
      <c r="D947" s="265"/>
      <c r="E947" s="265"/>
    </row>
    <row r="948" spans="4:5" s="144" customFormat="1" ht="15.75">
      <c r="D948" s="265"/>
      <c r="E948" s="265"/>
    </row>
    <row r="949" spans="4:5" s="144" customFormat="1" ht="15.75">
      <c r="D949" s="265"/>
      <c r="E949" s="265"/>
    </row>
    <row r="950" spans="4:5" s="144" customFormat="1" ht="15.75">
      <c r="D950" s="265"/>
      <c r="E950" s="265"/>
    </row>
    <row r="951" spans="4:5" s="144" customFormat="1" ht="15.75">
      <c r="D951" s="265"/>
      <c r="E951" s="265"/>
    </row>
    <row r="952" spans="4:5" s="144" customFormat="1" ht="15.75">
      <c r="D952" s="265"/>
      <c r="E952" s="265"/>
    </row>
    <row r="953" spans="4:5" s="144" customFormat="1" ht="15.75">
      <c r="D953" s="265"/>
      <c r="E953" s="265"/>
    </row>
    <row r="954" spans="4:5" s="144" customFormat="1" ht="15.75">
      <c r="D954" s="265"/>
      <c r="E954" s="265"/>
    </row>
    <row r="955" spans="4:5" s="144" customFormat="1" ht="15.75">
      <c r="D955" s="265"/>
      <c r="E955" s="265"/>
    </row>
    <row r="956" spans="4:5" s="144" customFormat="1" ht="15.75">
      <c r="D956" s="265"/>
      <c r="E956" s="265"/>
    </row>
    <row r="957" spans="4:5" s="144" customFormat="1" ht="15.75">
      <c r="D957" s="265"/>
      <c r="E957" s="265"/>
    </row>
    <row r="958" spans="4:5" s="144" customFormat="1" ht="15.75">
      <c r="D958" s="265"/>
      <c r="E958" s="265"/>
    </row>
    <row r="959" spans="4:5" s="144" customFormat="1" ht="15.75">
      <c r="D959" s="265"/>
      <c r="E959" s="265"/>
    </row>
    <row r="960" spans="4:5" s="144" customFormat="1" ht="15.75">
      <c r="D960" s="265"/>
      <c r="E960" s="265"/>
    </row>
    <row r="961" spans="4:5" s="144" customFormat="1" ht="15.75">
      <c r="D961" s="265"/>
      <c r="E961" s="265"/>
    </row>
    <row r="962" spans="4:5" s="144" customFormat="1" ht="15.75">
      <c r="D962" s="265"/>
      <c r="E962" s="265"/>
    </row>
    <row r="963" spans="4:5" s="144" customFormat="1" ht="15.75">
      <c r="D963" s="265"/>
      <c r="E963" s="265"/>
    </row>
    <row r="964" spans="4:5" s="144" customFormat="1" ht="15.75">
      <c r="D964" s="265"/>
      <c r="E964" s="265"/>
    </row>
    <row r="965" spans="4:5" s="144" customFormat="1" ht="15.75">
      <c r="D965" s="265"/>
      <c r="E965" s="265"/>
    </row>
    <row r="966" spans="4:5" s="144" customFormat="1" ht="15.75">
      <c r="D966" s="265"/>
      <c r="E966" s="265"/>
    </row>
    <row r="967" spans="4:5" s="144" customFormat="1" ht="15.75">
      <c r="D967" s="265"/>
      <c r="E967" s="265"/>
    </row>
    <row r="968" spans="4:5" s="144" customFormat="1" ht="15.75">
      <c r="D968" s="265"/>
      <c r="E968" s="265"/>
    </row>
    <row r="969" spans="4:5" s="144" customFormat="1" ht="15.75">
      <c r="D969" s="265"/>
      <c r="E969" s="265"/>
    </row>
    <row r="970" spans="4:5" s="144" customFormat="1" ht="15.75">
      <c r="D970" s="265"/>
      <c r="E970" s="265"/>
    </row>
    <row r="971" spans="4:5" s="144" customFormat="1" ht="15.75">
      <c r="D971" s="265"/>
      <c r="E971" s="265"/>
    </row>
    <row r="972" spans="4:5" s="144" customFormat="1" ht="15.75">
      <c r="D972" s="265"/>
      <c r="E972" s="265"/>
    </row>
    <row r="973" spans="4:5" s="144" customFormat="1" ht="15.75">
      <c r="D973" s="265"/>
      <c r="E973" s="265"/>
    </row>
    <row r="974" spans="4:5" s="144" customFormat="1" ht="15.75">
      <c r="D974" s="265"/>
      <c r="E974" s="265"/>
    </row>
    <row r="975" spans="4:5" s="144" customFormat="1" ht="15.75">
      <c r="D975" s="265"/>
      <c r="E975" s="265"/>
    </row>
    <row r="976" spans="4:5" s="144" customFormat="1" ht="15.75">
      <c r="D976" s="265"/>
      <c r="E976" s="265"/>
    </row>
    <row r="977" spans="4:5" s="144" customFormat="1" ht="15.75">
      <c r="D977" s="265"/>
      <c r="E977" s="265"/>
    </row>
    <row r="978" spans="4:5" s="144" customFormat="1" ht="15.75">
      <c r="D978" s="265"/>
      <c r="E978" s="265"/>
    </row>
    <row r="979" spans="4:5" s="144" customFormat="1" ht="15.75">
      <c r="D979" s="265"/>
      <c r="E979" s="265"/>
    </row>
    <row r="980" spans="4:5" s="144" customFormat="1" ht="15.75">
      <c r="D980" s="265"/>
      <c r="E980" s="265"/>
    </row>
    <row r="981" spans="4:5" s="144" customFormat="1" ht="15.75">
      <c r="D981" s="265"/>
      <c r="E981" s="265"/>
    </row>
    <row r="982" spans="4:5" s="144" customFormat="1" ht="15.75">
      <c r="D982" s="265"/>
      <c r="E982" s="265"/>
    </row>
    <row r="983" spans="4:5" s="144" customFormat="1" ht="15.75">
      <c r="D983" s="265"/>
      <c r="E983" s="265"/>
    </row>
    <row r="984" spans="4:5" s="144" customFormat="1" ht="15.75">
      <c r="D984" s="265"/>
      <c r="E984" s="265"/>
    </row>
    <row r="985" spans="4:5" s="144" customFormat="1" ht="15.75">
      <c r="D985" s="265"/>
      <c r="E985" s="265"/>
    </row>
    <row r="986" spans="4:5" s="144" customFormat="1" ht="15.75">
      <c r="D986" s="265"/>
      <c r="E986" s="265"/>
    </row>
    <row r="987" spans="4:5" s="144" customFormat="1" ht="15.75">
      <c r="D987" s="265"/>
      <c r="E987" s="265"/>
    </row>
    <row r="988" spans="4:5" s="144" customFormat="1" ht="15.75">
      <c r="D988" s="265"/>
      <c r="E988" s="265"/>
    </row>
    <row r="989" spans="4:5" s="144" customFormat="1" ht="15.75">
      <c r="D989" s="265"/>
      <c r="E989" s="265"/>
    </row>
    <row r="990" spans="4:5" s="144" customFormat="1" ht="15.75">
      <c r="D990" s="265"/>
      <c r="E990" s="265"/>
    </row>
    <row r="991" spans="4:5" s="144" customFormat="1" ht="15.75">
      <c r="D991" s="265"/>
      <c r="E991" s="265"/>
    </row>
    <row r="992" spans="4:5" s="144" customFormat="1" ht="15.75">
      <c r="D992" s="265"/>
      <c r="E992" s="265"/>
    </row>
    <row r="993" spans="4:5" s="144" customFormat="1" ht="15.75">
      <c r="D993" s="265"/>
      <c r="E993" s="265"/>
    </row>
    <row r="994" spans="4:5" s="144" customFormat="1" ht="15.75">
      <c r="D994" s="265"/>
      <c r="E994" s="265"/>
    </row>
    <row r="995" spans="4:5" s="144" customFormat="1" ht="15.75">
      <c r="D995" s="265"/>
      <c r="E995" s="265"/>
    </row>
    <row r="996" spans="4:5" s="144" customFormat="1" ht="15.75">
      <c r="D996" s="265"/>
      <c r="E996" s="265"/>
    </row>
    <row r="997" spans="4:5" s="144" customFormat="1" ht="15.75">
      <c r="D997" s="265"/>
      <c r="E997" s="265"/>
    </row>
    <row r="998" spans="4:5" s="144" customFormat="1" ht="15.75">
      <c r="D998" s="265"/>
      <c r="E998" s="265"/>
    </row>
    <row r="999" spans="4:5" s="144" customFormat="1" ht="15.75">
      <c r="D999" s="265"/>
      <c r="E999" s="265"/>
    </row>
    <row r="1000" spans="4:5" s="144" customFormat="1" ht="15.75">
      <c r="D1000" s="265"/>
      <c r="E1000" s="265"/>
    </row>
    <row r="1001" spans="4:5" s="144" customFormat="1" ht="15.75">
      <c r="D1001" s="265"/>
      <c r="E1001" s="265"/>
    </row>
    <row r="1002" spans="4:5" s="144" customFormat="1" ht="15.75">
      <c r="D1002" s="265"/>
      <c r="E1002" s="265"/>
    </row>
    <row r="1003" spans="4:5" s="144" customFormat="1" ht="15.75">
      <c r="D1003" s="265"/>
      <c r="E1003" s="265"/>
    </row>
    <row r="1004" spans="4:5" s="144" customFormat="1" ht="15.75">
      <c r="D1004" s="265"/>
      <c r="E1004" s="265"/>
    </row>
    <row r="1005" spans="4:5" s="144" customFormat="1" ht="15.75">
      <c r="D1005" s="265"/>
      <c r="E1005" s="265"/>
    </row>
    <row r="1006" spans="4:5" s="144" customFormat="1" ht="15.75">
      <c r="D1006" s="265"/>
      <c r="E1006" s="265"/>
    </row>
    <row r="1007" spans="4:5" s="144" customFormat="1" ht="15.75">
      <c r="D1007" s="265"/>
      <c r="E1007" s="265"/>
    </row>
    <row r="1008" spans="4:5" s="144" customFormat="1" ht="15.75">
      <c r="D1008" s="265"/>
      <c r="E1008" s="265"/>
    </row>
    <row r="1009" spans="4:5" s="144" customFormat="1" ht="15.75">
      <c r="D1009" s="265"/>
      <c r="E1009" s="265"/>
    </row>
    <row r="1010" spans="4:5" s="144" customFormat="1" ht="15.75">
      <c r="D1010" s="265"/>
      <c r="E1010" s="265"/>
    </row>
    <row r="1011" spans="4:5" s="144" customFormat="1" ht="15.75">
      <c r="D1011" s="265"/>
      <c r="E1011" s="265"/>
    </row>
    <row r="1012" spans="4:5" s="144" customFormat="1" ht="15.75">
      <c r="D1012" s="265"/>
      <c r="E1012" s="265"/>
    </row>
    <row r="1013" spans="4:5" s="144" customFormat="1" ht="15.75">
      <c r="D1013" s="265"/>
      <c r="E1013" s="265"/>
    </row>
    <row r="1014" spans="4:5" s="144" customFormat="1" ht="15.75">
      <c r="D1014" s="265"/>
      <c r="E1014" s="265"/>
    </row>
    <row r="1015" spans="4:5" s="144" customFormat="1" ht="15.75">
      <c r="D1015" s="265"/>
      <c r="E1015" s="265"/>
    </row>
    <row r="1016" spans="4:5" s="144" customFormat="1" ht="15.75">
      <c r="D1016" s="265"/>
      <c r="E1016" s="265"/>
    </row>
    <row r="1017" spans="4:5" s="144" customFormat="1" ht="15.75">
      <c r="D1017" s="265"/>
      <c r="E1017" s="265"/>
    </row>
    <row r="1018" spans="4:5" s="144" customFormat="1" ht="15.75">
      <c r="D1018" s="265"/>
      <c r="E1018" s="265"/>
    </row>
    <row r="1019" spans="4:5" s="144" customFormat="1" ht="15.75">
      <c r="D1019" s="265"/>
      <c r="E1019" s="265"/>
    </row>
    <row r="1020" spans="4:5" s="144" customFormat="1" ht="15.75">
      <c r="D1020" s="265"/>
      <c r="E1020" s="265"/>
    </row>
    <row r="1021" spans="4:5" s="144" customFormat="1" ht="15.75">
      <c r="D1021" s="265"/>
      <c r="E1021" s="265"/>
    </row>
    <row r="1022" spans="4:5" s="144" customFormat="1" ht="15.75">
      <c r="D1022" s="265"/>
      <c r="E1022" s="265"/>
    </row>
    <row r="1023" spans="4:5" s="144" customFormat="1" ht="15.75">
      <c r="D1023" s="265"/>
      <c r="E1023" s="265"/>
    </row>
    <row r="1024" spans="4:5" s="144" customFormat="1" ht="15.75">
      <c r="D1024" s="265"/>
      <c r="E1024" s="265"/>
    </row>
    <row r="1025" spans="4:5" s="144" customFormat="1" ht="15.75">
      <c r="D1025" s="265"/>
      <c r="E1025" s="265"/>
    </row>
    <row r="1026" spans="4:5" s="144" customFormat="1" ht="15.75">
      <c r="D1026" s="265"/>
      <c r="E1026" s="265"/>
    </row>
    <row r="1027" spans="4:5" s="144" customFormat="1" ht="15.75">
      <c r="D1027" s="265"/>
      <c r="E1027" s="265"/>
    </row>
    <row r="1028" spans="4:5" s="144" customFormat="1" ht="15.75">
      <c r="D1028" s="265"/>
      <c r="E1028" s="265"/>
    </row>
    <row r="1029" spans="4:5" s="144" customFormat="1" ht="15.75">
      <c r="D1029" s="265"/>
      <c r="E1029" s="265"/>
    </row>
    <row r="1030" spans="4:5" s="144" customFormat="1" ht="15.75">
      <c r="D1030" s="265"/>
      <c r="E1030" s="265"/>
    </row>
    <row r="1031" spans="4:5" s="144" customFormat="1" ht="15.75">
      <c r="D1031" s="265"/>
      <c r="E1031" s="265"/>
    </row>
    <row r="1032" spans="4:5" s="144" customFormat="1" ht="15.75">
      <c r="D1032" s="265"/>
      <c r="E1032" s="265"/>
    </row>
    <row r="1033" spans="4:5" s="144" customFormat="1" ht="15.75">
      <c r="D1033" s="265"/>
      <c r="E1033" s="265"/>
    </row>
    <row r="1034" spans="4:5" s="144" customFormat="1" ht="15.75">
      <c r="D1034" s="265"/>
      <c r="E1034" s="265"/>
    </row>
    <row r="1035" spans="4:5" s="144" customFormat="1" ht="15.75">
      <c r="D1035" s="265"/>
      <c r="E1035" s="265"/>
    </row>
    <row r="1036" spans="4:5" s="144" customFormat="1" ht="15.75">
      <c r="D1036" s="265"/>
      <c r="E1036" s="265"/>
    </row>
    <row r="1037" spans="4:5" s="144" customFormat="1" ht="15.75">
      <c r="D1037" s="265"/>
      <c r="E1037" s="265"/>
    </row>
    <row r="1038" spans="4:5" s="144" customFormat="1" ht="15.75">
      <c r="D1038" s="265"/>
      <c r="E1038" s="265"/>
    </row>
    <row r="1039" spans="4:5" s="144" customFormat="1" ht="15.75">
      <c r="D1039" s="265"/>
      <c r="E1039" s="265"/>
    </row>
    <row r="1040" spans="4:5" s="144" customFormat="1" ht="15.75">
      <c r="D1040" s="265"/>
      <c r="E1040" s="265"/>
    </row>
    <row r="1041" spans="4:5" s="144" customFormat="1" ht="15.75">
      <c r="D1041" s="265"/>
      <c r="E1041" s="265"/>
    </row>
    <row r="1042" spans="4:5" s="144" customFormat="1" ht="15.75">
      <c r="D1042" s="265"/>
      <c r="E1042" s="265"/>
    </row>
    <row r="1043" spans="4:5" s="144" customFormat="1" ht="15.75">
      <c r="D1043" s="265"/>
      <c r="E1043" s="265"/>
    </row>
    <row r="1044" spans="4:5" s="144" customFormat="1" ht="15.75">
      <c r="D1044" s="265"/>
      <c r="E1044" s="265"/>
    </row>
    <row r="1045" spans="4:5" s="144" customFormat="1" ht="15.75">
      <c r="D1045" s="265"/>
      <c r="E1045" s="265"/>
    </row>
    <row r="1046" spans="4:5" s="144" customFormat="1" ht="15.75">
      <c r="D1046" s="265"/>
      <c r="E1046" s="265"/>
    </row>
    <row r="1047" spans="4:5" s="144" customFormat="1" ht="15.75">
      <c r="D1047" s="265"/>
      <c r="E1047" s="265"/>
    </row>
    <row r="1048" spans="4:5" s="144" customFormat="1" ht="15.75">
      <c r="D1048" s="265"/>
      <c r="E1048" s="265"/>
    </row>
    <row r="1049" spans="4:5" s="144" customFormat="1" ht="15.75">
      <c r="D1049" s="265"/>
      <c r="E1049" s="265"/>
    </row>
    <row r="1050" spans="4:5" s="144" customFormat="1" ht="15.75">
      <c r="D1050" s="265"/>
      <c r="E1050" s="265"/>
    </row>
    <row r="1051" spans="4:5" s="144" customFormat="1" ht="15.75">
      <c r="D1051" s="265"/>
      <c r="E1051" s="265"/>
    </row>
    <row r="1052" spans="4:5" s="144" customFormat="1" ht="15.75">
      <c r="D1052" s="265"/>
      <c r="E1052" s="265"/>
    </row>
    <row r="1053" spans="4:5" s="144" customFormat="1" ht="15.75">
      <c r="D1053" s="265"/>
      <c r="E1053" s="265"/>
    </row>
    <row r="1054" spans="4:5" s="144" customFormat="1" ht="15.75">
      <c r="D1054" s="265"/>
      <c r="E1054" s="265"/>
    </row>
    <row r="1055" spans="4:5" s="144" customFormat="1" ht="15.75">
      <c r="D1055" s="265"/>
      <c r="E1055" s="265"/>
    </row>
    <row r="1056" spans="4:5" s="144" customFormat="1" ht="15.75">
      <c r="D1056" s="265"/>
      <c r="E1056" s="265"/>
    </row>
    <row r="1057" spans="4:5" s="144" customFormat="1" ht="15.75">
      <c r="D1057" s="265"/>
      <c r="E1057" s="265"/>
    </row>
    <row r="1058" spans="4:5" s="144" customFormat="1" ht="15.75">
      <c r="D1058" s="265"/>
      <c r="E1058" s="265"/>
    </row>
    <row r="1059" spans="4:5" s="144" customFormat="1" ht="15.75">
      <c r="D1059" s="265"/>
      <c r="E1059" s="265"/>
    </row>
    <row r="1060" spans="4:5" s="144" customFormat="1" ht="15.75">
      <c r="D1060" s="265"/>
      <c r="E1060" s="265"/>
    </row>
    <row r="1061" spans="4:5" s="144" customFormat="1" ht="15.75">
      <c r="D1061" s="265"/>
      <c r="E1061" s="265"/>
    </row>
    <row r="1062" spans="4:5" s="144" customFormat="1" ht="15.75">
      <c r="D1062" s="265"/>
      <c r="E1062" s="265"/>
    </row>
    <row r="1063" spans="4:5" s="144" customFormat="1" ht="15.75">
      <c r="D1063" s="265"/>
      <c r="E1063" s="265"/>
    </row>
    <row r="1064" spans="4:5" s="144" customFormat="1" ht="15.75">
      <c r="D1064" s="265"/>
      <c r="E1064" s="265"/>
    </row>
    <row r="1065" spans="4:5" s="144" customFormat="1" ht="15.75">
      <c r="D1065" s="265"/>
      <c r="E1065" s="265"/>
    </row>
    <row r="1066" spans="4:5" s="144" customFormat="1" ht="15.75">
      <c r="D1066" s="265"/>
      <c r="E1066" s="265"/>
    </row>
    <row r="1067" spans="4:5" s="144" customFormat="1" ht="15.75">
      <c r="D1067" s="265"/>
      <c r="E1067" s="265"/>
    </row>
    <row r="1068" spans="4:5" s="144" customFormat="1" ht="15.75">
      <c r="D1068" s="265"/>
      <c r="E1068" s="265"/>
    </row>
    <row r="1069" spans="4:5" s="144" customFormat="1" ht="15.75">
      <c r="D1069" s="265"/>
      <c r="E1069" s="265"/>
    </row>
    <row r="1070" spans="4:5" s="144" customFormat="1" ht="15.75">
      <c r="D1070" s="265"/>
      <c r="E1070" s="265"/>
    </row>
    <row r="1071" spans="4:5" s="144" customFormat="1" ht="15.75">
      <c r="D1071" s="265"/>
      <c r="E1071" s="265"/>
    </row>
    <row r="1072" spans="4:5" s="144" customFormat="1" ht="15.75">
      <c r="D1072" s="265"/>
      <c r="E1072" s="265"/>
    </row>
    <row r="1073" spans="4:5" s="144" customFormat="1" ht="15.75">
      <c r="D1073" s="265"/>
      <c r="E1073" s="265"/>
    </row>
    <row r="1074" spans="4:5" s="144" customFormat="1" ht="15.75">
      <c r="D1074" s="265"/>
      <c r="E1074" s="265"/>
    </row>
    <row r="1075" spans="4:5" s="144" customFormat="1" ht="15.75">
      <c r="D1075" s="265"/>
      <c r="E1075" s="265"/>
    </row>
    <row r="1076" spans="4:5" s="144" customFormat="1" ht="15.75">
      <c r="D1076" s="265"/>
      <c r="E1076" s="265"/>
    </row>
    <row r="1077" spans="4:5" s="144" customFormat="1" ht="15.75">
      <c r="D1077" s="265"/>
      <c r="E1077" s="265"/>
    </row>
    <row r="1078" spans="4:5" s="144" customFormat="1" ht="15.75">
      <c r="D1078" s="265"/>
      <c r="E1078" s="265"/>
    </row>
    <row r="1079" spans="4:5" s="144" customFormat="1" ht="15.75">
      <c r="D1079" s="265"/>
      <c r="E1079" s="265"/>
    </row>
    <row r="1080" spans="4:5" s="144" customFormat="1" ht="15.75">
      <c r="D1080" s="265"/>
      <c r="E1080" s="265"/>
    </row>
    <row r="1081" spans="4:5" s="144" customFormat="1" ht="15.75">
      <c r="D1081" s="265"/>
      <c r="E1081" s="265"/>
    </row>
    <row r="1082" spans="4:5" s="144" customFormat="1" ht="15.75">
      <c r="D1082" s="265"/>
      <c r="E1082" s="265"/>
    </row>
    <row r="1083" spans="4:5" s="144" customFormat="1" ht="15.75">
      <c r="D1083" s="265"/>
      <c r="E1083" s="265"/>
    </row>
    <row r="1084" spans="4:5" s="144" customFormat="1" ht="15.75">
      <c r="D1084" s="265"/>
      <c r="E1084" s="265"/>
    </row>
    <row r="1085" spans="4:5" s="144" customFormat="1" ht="15.75">
      <c r="D1085" s="265"/>
      <c r="E1085" s="265"/>
    </row>
    <row r="1086" spans="4:5" s="144" customFormat="1" ht="15.75">
      <c r="D1086" s="265"/>
      <c r="E1086" s="265"/>
    </row>
    <row r="1087" spans="4:5" s="144" customFormat="1" ht="15.75">
      <c r="D1087" s="265"/>
      <c r="E1087" s="265"/>
    </row>
    <row r="1088" spans="4:5" s="144" customFormat="1" ht="15.75">
      <c r="D1088" s="265"/>
      <c r="E1088" s="265"/>
    </row>
    <row r="1089" spans="4:5" s="144" customFormat="1" ht="15.75">
      <c r="D1089" s="265"/>
      <c r="E1089" s="265"/>
    </row>
    <row r="1090" spans="4:5" s="144" customFormat="1" ht="15.75">
      <c r="D1090" s="265"/>
      <c r="E1090" s="265"/>
    </row>
    <row r="1091" spans="4:5" s="144" customFormat="1" ht="15.75">
      <c r="D1091" s="265"/>
      <c r="E1091" s="265"/>
    </row>
    <row r="1092" spans="4:5" s="144" customFormat="1" ht="15.75">
      <c r="D1092" s="265"/>
      <c r="E1092" s="265"/>
    </row>
    <row r="1093" spans="4:5" s="144" customFormat="1" ht="15.75">
      <c r="D1093" s="265"/>
      <c r="E1093" s="265"/>
    </row>
    <row r="1094" spans="4:5" s="144" customFormat="1" ht="15.75">
      <c r="D1094" s="265"/>
      <c r="E1094" s="265"/>
    </row>
    <row r="1095" spans="4:5" s="144" customFormat="1" ht="15.75">
      <c r="D1095" s="265"/>
      <c r="E1095" s="265"/>
    </row>
    <row r="1096" spans="4:5" s="144" customFormat="1" ht="15.75">
      <c r="D1096" s="265"/>
      <c r="E1096" s="265"/>
    </row>
    <row r="1097" spans="4:5" s="144" customFormat="1" ht="15.75">
      <c r="D1097" s="265"/>
      <c r="E1097" s="265"/>
    </row>
    <row r="1098" spans="4:5" s="144" customFormat="1" ht="15.75">
      <c r="D1098" s="265"/>
      <c r="E1098" s="265"/>
    </row>
    <row r="1099" spans="4:5" s="144" customFormat="1" ht="15.75">
      <c r="D1099" s="265"/>
      <c r="E1099" s="265"/>
    </row>
    <row r="1100" spans="4:5" s="144" customFormat="1" ht="15.75">
      <c r="D1100" s="265"/>
      <c r="E1100" s="265"/>
    </row>
    <row r="1101" spans="4:5" s="144" customFormat="1" ht="15.75">
      <c r="D1101" s="265"/>
      <c r="E1101" s="265"/>
    </row>
    <row r="1102" spans="4:5" s="144" customFormat="1" ht="15.75">
      <c r="D1102" s="265"/>
      <c r="E1102" s="265"/>
    </row>
    <row r="1103" spans="4:5" s="144" customFormat="1" ht="15.75">
      <c r="D1103" s="265"/>
      <c r="E1103" s="265"/>
    </row>
    <row r="1104" spans="4:5" s="144" customFormat="1" ht="15.75">
      <c r="D1104" s="265"/>
      <c r="E1104" s="265"/>
    </row>
    <row r="1105" spans="4:5" s="144" customFormat="1" ht="15.75">
      <c r="D1105" s="265"/>
      <c r="E1105" s="265"/>
    </row>
    <row r="1106" spans="4:5" s="144" customFormat="1" ht="15.75">
      <c r="D1106" s="265"/>
      <c r="E1106" s="265"/>
    </row>
    <row r="1107" spans="4:5" s="144" customFormat="1" ht="15.75">
      <c r="D1107" s="265"/>
      <c r="E1107" s="265"/>
    </row>
    <row r="1108" spans="4:5" s="144" customFormat="1" ht="15.75">
      <c r="D1108" s="265"/>
      <c r="E1108" s="265"/>
    </row>
    <row r="1109" spans="4:5" s="144" customFormat="1" ht="15.75">
      <c r="D1109" s="265"/>
      <c r="E1109" s="265"/>
    </row>
    <row r="1110" spans="4:5" s="144" customFormat="1" ht="15.75">
      <c r="D1110" s="265"/>
      <c r="E1110" s="265"/>
    </row>
    <row r="1111" spans="4:5" s="144" customFormat="1" ht="15.75">
      <c r="D1111" s="265"/>
      <c r="E1111" s="265"/>
    </row>
    <row r="1112" spans="4:5" s="144" customFormat="1" ht="15.75">
      <c r="D1112" s="265"/>
      <c r="E1112" s="265"/>
    </row>
    <row r="1113" spans="4:5" s="144" customFormat="1" ht="15.75">
      <c r="D1113" s="265"/>
      <c r="E1113" s="265"/>
    </row>
    <row r="1114" spans="4:5" s="144" customFormat="1" ht="15.75">
      <c r="D1114" s="265"/>
      <c r="E1114" s="265"/>
    </row>
    <row r="1115" spans="4:5" s="144" customFormat="1" ht="15.75">
      <c r="D1115" s="265"/>
      <c r="E1115" s="265"/>
    </row>
    <row r="1116" spans="4:5" s="144" customFormat="1" ht="15.75">
      <c r="D1116" s="265"/>
      <c r="E1116" s="265"/>
    </row>
    <row r="1117" spans="4:5" s="144" customFormat="1" ht="15.75">
      <c r="D1117" s="265"/>
      <c r="E1117" s="265"/>
    </row>
    <row r="1118" spans="4:5" s="144" customFormat="1" ht="15.75">
      <c r="D1118" s="265"/>
      <c r="E1118" s="265"/>
    </row>
    <row r="1119" spans="4:5" s="144" customFormat="1" ht="15.75">
      <c r="D1119" s="265"/>
      <c r="E1119" s="265"/>
    </row>
    <row r="1120" spans="4:5" s="144" customFormat="1" ht="15.75">
      <c r="D1120" s="265"/>
      <c r="E1120" s="265"/>
    </row>
    <row r="1121" spans="4:5" s="144" customFormat="1" ht="15.75">
      <c r="D1121" s="265"/>
      <c r="E1121" s="265"/>
    </row>
    <row r="1122" spans="4:5" s="144" customFormat="1" ht="15.75">
      <c r="D1122" s="265"/>
      <c r="E1122" s="265"/>
    </row>
    <row r="1123" spans="4:5" s="144" customFormat="1" ht="15.75">
      <c r="D1123" s="265"/>
      <c r="E1123" s="265"/>
    </row>
    <row r="1124" spans="4:5" s="144" customFormat="1" ht="15.75">
      <c r="D1124" s="265"/>
      <c r="E1124" s="265"/>
    </row>
    <row r="1125" spans="4:5" s="144" customFormat="1" ht="15.75">
      <c r="D1125" s="265"/>
      <c r="E1125" s="265"/>
    </row>
    <row r="1126" spans="4:5" s="144" customFormat="1" ht="15.75">
      <c r="D1126" s="265"/>
      <c r="E1126" s="265"/>
    </row>
    <row r="1127" spans="4:5" s="144" customFormat="1" ht="15.75">
      <c r="D1127" s="265"/>
      <c r="E1127" s="265"/>
    </row>
    <row r="1128" spans="4:5" s="144" customFormat="1" ht="15.75">
      <c r="D1128" s="265"/>
      <c r="E1128" s="265"/>
    </row>
    <row r="1129" spans="4:5" s="144" customFormat="1" ht="15.75">
      <c r="D1129" s="265"/>
      <c r="E1129" s="265"/>
    </row>
    <row r="1130" spans="4:5" s="144" customFormat="1" ht="15.75">
      <c r="D1130" s="265"/>
      <c r="E1130" s="265"/>
    </row>
    <row r="1131" spans="4:5" s="144" customFormat="1" ht="15.75">
      <c r="D1131" s="265"/>
      <c r="E1131" s="265"/>
    </row>
    <row r="1132" spans="4:5" s="144" customFormat="1" ht="15.75">
      <c r="D1132" s="265"/>
      <c r="E1132" s="265"/>
    </row>
    <row r="1133" spans="4:5" s="144" customFormat="1" ht="15.75">
      <c r="D1133" s="265"/>
      <c r="E1133" s="265"/>
    </row>
    <row r="1134" spans="4:5" s="144" customFormat="1" ht="15.75">
      <c r="D1134" s="265"/>
      <c r="E1134" s="265"/>
    </row>
    <row r="1135" spans="4:5" s="144" customFormat="1" ht="15.75">
      <c r="D1135" s="265"/>
      <c r="E1135" s="265"/>
    </row>
    <row r="1136" spans="4:5" s="144" customFormat="1" ht="15.75">
      <c r="D1136" s="265"/>
      <c r="E1136" s="265"/>
    </row>
    <row r="1137" spans="4:5" s="144" customFormat="1" ht="15.75">
      <c r="D1137" s="265"/>
      <c r="E1137" s="265"/>
    </row>
    <row r="1138" spans="4:5" s="144" customFormat="1" ht="15.75">
      <c r="D1138" s="265"/>
      <c r="E1138" s="265"/>
    </row>
    <row r="1139" spans="4:5" s="144" customFormat="1" ht="15.75">
      <c r="D1139" s="265"/>
      <c r="E1139" s="265"/>
    </row>
    <row r="1140" spans="4:5" s="144" customFormat="1" ht="15.75">
      <c r="D1140" s="265"/>
      <c r="E1140" s="265"/>
    </row>
    <row r="1141" spans="4:5" s="144" customFormat="1" ht="15.75">
      <c r="D1141" s="265"/>
      <c r="E1141" s="265"/>
    </row>
    <row r="1142" spans="4:5" s="144" customFormat="1" ht="15.75">
      <c r="D1142" s="265"/>
      <c r="E1142" s="265"/>
    </row>
    <row r="1143" spans="4:5" s="144" customFormat="1" ht="15.75">
      <c r="D1143" s="265"/>
      <c r="E1143" s="265"/>
    </row>
    <row r="1144" spans="4:5" s="144" customFormat="1" ht="15.75">
      <c r="D1144" s="265"/>
      <c r="E1144" s="265"/>
    </row>
    <row r="1145" spans="4:5" s="144" customFormat="1" ht="15.75">
      <c r="D1145" s="265"/>
      <c r="E1145" s="265"/>
    </row>
    <row r="1146" spans="4:5" s="144" customFormat="1" ht="15.75">
      <c r="D1146" s="265"/>
      <c r="E1146" s="265"/>
    </row>
    <row r="1147" spans="4:5" s="144" customFormat="1" ht="15.75">
      <c r="D1147" s="265"/>
      <c r="E1147" s="265"/>
    </row>
    <row r="1148" spans="4:5" s="144" customFormat="1" ht="15.75">
      <c r="D1148" s="265"/>
      <c r="E1148" s="265"/>
    </row>
    <row r="1149" spans="4:5" s="144" customFormat="1" ht="15.75">
      <c r="D1149" s="265"/>
      <c r="E1149" s="265"/>
    </row>
    <row r="1150" spans="4:5" s="144" customFormat="1" ht="15.75">
      <c r="D1150" s="265"/>
      <c r="E1150" s="265"/>
    </row>
    <row r="1151" spans="4:5" s="144" customFormat="1" ht="15.75">
      <c r="D1151" s="265"/>
      <c r="E1151" s="265"/>
    </row>
    <row r="1152" spans="4:5" s="144" customFormat="1" ht="15.75">
      <c r="D1152" s="265"/>
      <c r="E1152" s="265"/>
    </row>
    <row r="1153" spans="4:5" s="144" customFormat="1" ht="15.75">
      <c r="D1153" s="265"/>
      <c r="E1153" s="265"/>
    </row>
    <row r="1154" spans="4:5" s="144" customFormat="1" ht="15.75">
      <c r="D1154" s="265"/>
      <c r="E1154" s="265"/>
    </row>
    <row r="1155" spans="4:5" s="144" customFormat="1" ht="15.75">
      <c r="D1155" s="265"/>
      <c r="E1155" s="265"/>
    </row>
    <row r="1156" spans="4:5" s="144" customFormat="1" ht="15.75">
      <c r="D1156" s="265"/>
      <c r="E1156" s="265"/>
    </row>
    <row r="1157" spans="4:5" s="144" customFormat="1" ht="15.75">
      <c r="D1157" s="265"/>
      <c r="E1157" s="265"/>
    </row>
    <row r="1158" spans="4:5" s="144" customFormat="1" ht="15.75">
      <c r="D1158" s="265"/>
      <c r="E1158" s="265"/>
    </row>
    <row r="1159" spans="4:5" s="144" customFormat="1" ht="15.75">
      <c r="D1159" s="265"/>
      <c r="E1159" s="265"/>
    </row>
    <row r="1160" spans="4:5" s="144" customFormat="1" ht="15.75">
      <c r="D1160" s="265"/>
      <c r="E1160" s="265"/>
    </row>
    <row r="1161" spans="4:5" s="144" customFormat="1" ht="15.75">
      <c r="D1161" s="265"/>
      <c r="E1161" s="265"/>
    </row>
    <row r="1162" spans="4:5" s="144" customFormat="1" ht="15.75">
      <c r="D1162" s="265"/>
      <c r="E1162" s="265"/>
    </row>
    <row r="1163" spans="4:5" s="144" customFormat="1" ht="15.75">
      <c r="D1163" s="265"/>
      <c r="E1163" s="265"/>
    </row>
    <row r="1164" spans="4:5" s="144" customFormat="1" ht="15.75">
      <c r="D1164" s="265"/>
      <c r="E1164" s="265"/>
    </row>
    <row r="1165" spans="4:5" s="144" customFormat="1" ht="15.75">
      <c r="D1165" s="265"/>
      <c r="E1165" s="265"/>
    </row>
    <row r="1166" spans="4:5" s="144" customFormat="1" ht="15.75">
      <c r="D1166" s="265"/>
      <c r="E1166" s="265"/>
    </row>
    <row r="1167" spans="4:5" s="144" customFormat="1" ht="15.75">
      <c r="D1167" s="265"/>
      <c r="E1167" s="265"/>
    </row>
    <row r="1168" spans="4:5" s="144" customFormat="1" ht="15.75">
      <c r="D1168" s="265"/>
      <c r="E1168" s="265"/>
    </row>
    <row r="1169" spans="4:5" s="144" customFormat="1" ht="15.75">
      <c r="D1169" s="265"/>
      <c r="E1169" s="265"/>
    </row>
    <row r="1170" spans="4:5" s="144" customFormat="1" ht="15.75">
      <c r="D1170" s="265"/>
      <c r="E1170" s="265"/>
    </row>
    <row r="1171" spans="4:5" s="144" customFormat="1" ht="15.75">
      <c r="D1171" s="265"/>
      <c r="E1171" s="265"/>
    </row>
    <row r="1172" spans="4:5" s="144" customFormat="1" ht="15.75">
      <c r="D1172" s="265"/>
      <c r="E1172" s="265"/>
    </row>
    <row r="1173" spans="4:5" s="144" customFormat="1" ht="15.75">
      <c r="D1173" s="265"/>
      <c r="E1173" s="265"/>
    </row>
    <row r="1174" spans="4:5" s="144" customFormat="1" ht="15.75">
      <c r="D1174" s="265"/>
      <c r="E1174" s="265"/>
    </row>
    <row r="1175" spans="4:5" s="144" customFormat="1" ht="15.75">
      <c r="D1175" s="265"/>
      <c r="E1175" s="265"/>
    </row>
    <row r="1176" spans="4:5" s="144" customFormat="1" ht="15.75">
      <c r="D1176" s="265"/>
      <c r="E1176" s="265"/>
    </row>
    <row r="1177" spans="4:5" s="144" customFormat="1" ht="15.75">
      <c r="D1177" s="265"/>
      <c r="E1177" s="265"/>
    </row>
    <row r="1178" spans="4:5" s="144" customFormat="1" ht="15.75">
      <c r="D1178" s="265"/>
      <c r="E1178" s="265"/>
    </row>
    <row r="1179" spans="4:5" s="144" customFormat="1" ht="15.75">
      <c r="D1179" s="265"/>
      <c r="E1179" s="265"/>
    </row>
    <row r="1180" spans="4:5" s="144" customFormat="1" ht="15.75">
      <c r="D1180" s="265"/>
      <c r="E1180" s="265"/>
    </row>
    <row r="1181" spans="4:5" s="144" customFormat="1" ht="15.75">
      <c r="D1181" s="265"/>
      <c r="E1181" s="265"/>
    </row>
    <row r="1182" spans="4:5" s="144" customFormat="1" ht="15.75">
      <c r="D1182" s="265"/>
      <c r="E1182" s="265"/>
    </row>
    <row r="1183" spans="4:5" s="144" customFormat="1" ht="15.75">
      <c r="D1183" s="265"/>
      <c r="E1183" s="265"/>
    </row>
    <row r="1184" spans="4:5" s="144" customFormat="1" ht="15.75">
      <c r="D1184" s="265"/>
      <c r="E1184" s="265"/>
    </row>
    <row r="1185" spans="4:5" s="144" customFormat="1" ht="15.75">
      <c r="D1185" s="265"/>
      <c r="E1185" s="265"/>
    </row>
    <row r="1186" spans="4:5" s="144" customFormat="1" ht="15.75">
      <c r="D1186" s="265"/>
      <c r="E1186" s="265"/>
    </row>
    <row r="1187" spans="4:5" s="144" customFormat="1" ht="15.75">
      <c r="D1187" s="265"/>
      <c r="E1187" s="265"/>
    </row>
    <row r="1188" spans="4:5" s="144" customFormat="1" ht="15.75">
      <c r="D1188" s="265"/>
      <c r="E1188" s="265"/>
    </row>
    <row r="1189" spans="4:5" s="144" customFormat="1" ht="15.75">
      <c r="D1189" s="265"/>
      <c r="E1189" s="265"/>
    </row>
    <row r="1190" spans="4:5" s="144" customFormat="1" ht="15.75">
      <c r="D1190" s="265"/>
      <c r="E1190" s="265"/>
    </row>
    <row r="1191" spans="4:5" s="144" customFormat="1" ht="15.75">
      <c r="D1191" s="265"/>
      <c r="E1191" s="265"/>
    </row>
    <row r="1192" spans="4:5" s="144" customFormat="1" ht="15.75">
      <c r="D1192" s="265"/>
      <c r="E1192" s="265"/>
    </row>
    <row r="1193" spans="4:5" s="144" customFormat="1" ht="15.75">
      <c r="D1193" s="265"/>
      <c r="E1193" s="265"/>
    </row>
    <row r="1194" spans="4:5" s="144" customFormat="1" ht="15.75">
      <c r="D1194" s="265"/>
      <c r="E1194" s="265"/>
    </row>
    <row r="1195" spans="4:5" s="144" customFormat="1" ht="15.75">
      <c r="D1195" s="265"/>
      <c r="E1195" s="265"/>
    </row>
    <row r="1196" spans="4:5" s="144" customFormat="1" ht="15.75">
      <c r="D1196" s="265"/>
      <c r="E1196" s="265"/>
    </row>
    <row r="1197" spans="4:5" s="144" customFormat="1" ht="15.75">
      <c r="D1197" s="265"/>
      <c r="E1197" s="265"/>
    </row>
    <row r="1198" spans="4:5" s="144" customFormat="1" ht="15.75">
      <c r="D1198" s="265"/>
      <c r="E1198" s="265"/>
    </row>
    <row r="1199" spans="4:5" s="144" customFormat="1" ht="15.75">
      <c r="D1199" s="265"/>
      <c r="E1199" s="265"/>
    </row>
    <row r="1200" spans="4:5" s="144" customFormat="1" ht="15.75">
      <c r="D1200" s="265"/>
      <c r="E1200" s="265"/>
    </row>
    <row r="1201" spans="4:5" s="144" customFormat="1" ht="15.75">
      <c r="D1201" s="265"/>
      <c r="E1201" s="265"/>
    </row>
    <row r="1202" spans="4:5" s="144" customFormat="1" ht="15.75">
      <c r="D1202" s="265"/>
      <c r="E1202" s="265"/>
    </row>
    <row r="1203" spans="4:5" s="144" customFormat="1" ht="15.75">
      <c r="D1203" s="265"/>
      <c r="E1203" s="265"/>
    </row>
    <row r="1204" spans="4:5" s="144" customFormat="1" ht="15.75">
      <c r="D1204" s="265"/>
      <c r="E1204" s="265"/>
    </row>
    <row r="1205" spans="4:5" s="144" customFormat="1" ht="15.75">
      <c r="D1205" s="265"/>
      <c r="E1205" s="265"/>
    </row>
    <row r="1206" spans="4:5" s="144" customFormat="1" ht="15.75">
      <c r="D1206" s="265"/>
      <c r="E1206" s="265"/>
    </row>
    <row r="1207" spans="4:5" s="144" customFormat="1" ht="15.75">
      <c r="D1207" s="265"/>
      <c r="E1207" s="265"/>
    </row>
    <row r="1208" spans="4:5" s="144" customFormat="1" ht="15.75">
      <c r="D1208" s="265"/>
      <c r="E1208" s="265"/>
    </row>
    <row r="1209" spans="4:5" s="144" customFormat="1" ht="15.75">
      <c r="D1209" s="265"/>
      <c r="E1209" s="265"/>
    </row>
    <row r="1210" spans="4:5" s="144" customFormat="1" ht="15.75">
      <c r="D1210" s="265"/>
      <c r="E1210" s="265"/>
    </row>
    <row r="1211" spans="4:5" s="144" customFormat="1" ht="15.75">
      <c r="D1211" s="265"/>
      <c r="E1211" s="265"/>
    </row>
    <row r="1212" spans="4:5" s="144" customFormat="1" ht="15.75">
      <c r="D1212" s="265"/>
      <c r="E1212" s="265"/>
    </row>
    <row r="1213" spans="4:5" s="144" customFormat="1" ht="15.75">
      <c r="D1213" s="265"/>
      <c r="E1213" s="265"/>
    </row>
    <row r="1214" spans="4:5" s="144" customFormat="1" ht="15.75">
      <c r="D1214" s="265"/>
      <c r="E1214" s="265"/>
    </row>
    <row r="1215" spans="4:5" s="144" customFormat="1" ht="15.75">
      <c r="D1215" s="265"/>
      <c r="E1215" s="265"/>
    </row>
    <row r="1216" spans="4:5" s="144" customFormat="1" ht="15.75">
      <c r="D1216" s="265"/>
      <c r="E1216" s="265"/>
    </row>
    <row r="1217" spans="4:5" s="144" customFormat="1" ht="15.75">
      <c r="D1217" s="265"/>
      <c r="E1217" s="265"/>
    </row>
    <row r="1218" spans="4:5" s="144" customFormat="1" ht="15.75">
      <c r="D1218" s="265"/>
      <c r="E1218" s="265"/>
    </row>
    <row r="1219" spans="4:5" s="144" customFormat="1" ht="15.75">
      <c r="D1219" s="265"/>
      <c r="E1219" s="265"/>
    </row>
    <row r="1220" spans="4:5" s="144" customFormat="1" ht="15.75">
      <c r="D1220" s="265"/>
      <c r="E1220" s="265"/>
    </row>
    <row r="1221" spans="4:5" s="144" customFormat="1" ht="15.75">
      <c r="D1221" s="265"/>
      <c r="E1221" s="265"/>
    </row>
    <row r="1222" spans="4:5" s="144" customFormat="1" ht="15.75">
      <c r="D1222" s="265"/>
      <c r="E1222" s="265"/>
    </row>
    <row r="1223" spans="4:5" s="144" customFormat="1" ht="15.75">
      <c r="D1223" s="265"/>
      <c r="E1223" s="265"/>
    </row>
    <row r="1224" spans="4:5" s="144" customFormat="1" ht="15.75">
      <c r="D1224" s="265"/>
      <c r="E1224" s="265"/>
    </row>
    <row r="1225" spans="4:5" s="144" customFormat="1" ht="15.75">
      <c r="D1225" s="265"/>
      <c r="E1225" s="265"/>
    </row>
    <row r="1226" spans="4:5" s="144" customFormat="1" ht="15.75">
      <c r="D1226" s="265"/>
      <c r="E1226" s="265"/>
    </row>
    <row r="1227" spans="4:5" s="144" customFormat="1" ht="15.75">
      <c r="D1227" s="265"/>
      <c r="E1227" s="265"/>
    </row>
    <row r="1228" spans="4:5" s="144" customFormat="1" ht="15.75">
      <c r="D1228" s="265"/>
      <c r="E1228" s="265"/>
    </row>
    <row r="1229" spans="4:5" s="144" customFormat="1" ht="15.75">
      <c r="D1229" s="265"/>
      <c r="E1229" s="265"/>
    </row>
    <row r="1230" spans="4:5" s="144" customFormat="1" ht="15.75">
      <c r="D1230" s="265"/>
      <c r="E1230" s="265"/>
    </row>
    <row r="1231" spans="4:5" s="144" customFormat="1" ht="15.75">
      <c r="D1231" s="265"/>
      <c r="E1231" s="265"/>
    </row>
    <row r="1232" spans="4:5" s="144" customFormat="1" ht="15.75">
      <c r="D1232" s="265"/>
      <c r="E1232" s="265"/>
    </row>
    <row r="1233" spans="4:5" s="144" customFormat="1" ht="15.75">
      <c r="D1233" s="265"/>
      <c r="E1233" s="265"/>
    </row>
    <row r="1234" spans="4:5" s="144" customFormat="1" ht="15.75">
      <c r="D1234" s="265"/>
      <c r="E1234" s="265"/>
    </row>
    <row r="1235" spans="4:5" s="144" customFormat="1" ht="15.75">
      <c r="D1235" s="265"/>
      <c r="E1235" s="265"/>
    </row>
    <row r="1236" spans="4:5" s="144" customFormat="1" ht="15.75">
      <c r="D1236" s="265"/>
      <c r="E1236" s="265"/>
    </row>
    <row r="1237" spans="4:5" s="144" customFormat="1" ht="15.75">
      <c r="D1237" s="265"/>
      <c r="E1237" s="265"/>
    </row>
    <row r="1238" spans="4:5" s="144" customFormat="1" ht="15.75">
      <c r="D1238" s="265"/>
      <c r="E1238" s="265"/>
    </row>
    <row r="1239" spans="4:5" s="144" customFormat="1" ht="15.75">
      <c r="D1239" s="265"/>
      <c r="E1239" s="265"/>
    </row>
    <row r="1240" spans="4:5" s="144" customFormat="1" ht="15.75">
      <c r="D1240" s="265"/>
      <c r="E1240" s="265"/>
    </row>
    <row r="1241" spans="4:5" s="144" customFormat="1" ht="15.75">
      <c r="D1241" s="265"/>
      <c r="E1241" s="265"/>
    </row>
    <row r="1242" spans="4:5" s="144" customFormat="1" ht="15.75">
      <c r="D1242" s="265"/>
      <c r="E1242" s="265"/>
    </row>
    <row r="1243" spans="4:5" s="144" customFormat="1" ht="15.75">
      <c r="D1243" s="265"/>
      <c r="E1243" s="265"/>
    </row>
    <row r="1244" spans="4:5" s="144" customFormat="1" ht="15.75">
      <c r="D1244" s="265"/>
      <c r="E1244" s="265"/>
    </row>
    <row r="1245" spans="4:5" s="144" customFormat="1" ht="15.75">
      <c r="D1245" s="265"/>
      <c r="E1245" s="265"/>
    </row>
    <row r="1246" spans="4:5" s="144" customFormat="1" ht="15.75">
      <c r="D1246" s="265"/>
      <c r="E1246" s="265"/>
    </row>
    <row r="1247" spans="4:5" s="144" customFormat="1" ht="15.75">
      <c r="D1247" s="265"/>
      <c r="E1247" s="265"/>
    </row>
    <row r="1248" spans="4:5" s="144" customFormat="1" ht="15.75">
      <c r="D1248" s="265"/>
      <c r="E1248" s="265"/>
    </row>
    <row r="1249" spans="4:5" s="144" customFormat="1" ht="15.75">
      <c r="D1249" s="265"/>
      <c r="E1249" s="265"/>
    </row>
    <row r="1250" spans="4:5" s="144" customFormat="1" ht="15.75">
      <c r="D1250" s="265"/>
      <c r="E1250" s="265"/>
    </row>
    <row r="1251" spans="4:5" s="144" customFormat="1" ht="15.75">
      <c r="D1251" s="265"/>
      <c r="E1251" s="265"/>
    </row>
    <row r="1252" spans="4:5" s="144" customFormat="1" ht="15.75">
      <c r="D1252" s="265"/>
      <c r="E1252" s="265"/>
    </row>
    <row r="1253" spans="4:5" s="144" customFormat="1" ht="15.75">
      <c r="D1253" s="265"/>
      <c r="E1253" s="265"/>
    </row>
    <row r="1254" spans="4:5" s="144" customFormat="1" ht="15.75">
      <c r="D1254" s="265"/>
      <c r="E1254" s="265"/>
    </row>
    <row r="1255" spans="4:5" s="144" customFormat="1" ht="15.75">
      <c r="D1255" s="265"/>
      <c r="E1255" s="265"/>
    </row>
    <row r="1256" spans="4:5" s="144" customFormat="1" ht="15.75">
      <c r="D1256" s="265"/>
      <c r="E1256" s="265"/>
    </row>
    <row r="1257" spans="4:5" s="144" customFormat="1" ht="15.75">
      <c r="D1257" s="265"/>
      <c r="E1257" s="265"/>
    </row>
    <row r="1258" spans="4:5" s="144" customFormat="1" ht="15.75">
      <c r="D1258" s="265"/>
      <c r="E1258" s="265"/>
    </row>
    <row r="1259" spans="4:5" s="144" customFormat="1" ht="15.75">
      <c r="D1259" s="265"/>
      <c r="E1259" s="265"/>
    </row>
    <row r="1260" spans="4:5" s="144" customFormat="1" ht="15.75">
      <c r="D1260" s="265"/>
      <c r="E1260" s="265"/>
    </row>
    <row r="1261" spans="4:5" s="144" customFormat="1" ht="15.75">
      <c r="D1261" s="265"/>
      <c r="E1261" s="265"/>
    </row>
    <row r="1262" spans="4:5" s="144" customFormat="1" ht="15.75">
      <c r="D1262" s="265"/>
      <c r="E1262" s="265"/>
    </row>
    <row r="1263" spans="4:5" s="144" customFormat="1" ht="15.75">
      <c r="D1263" s="265"/>
      <c r="E1263" s="265"/>
    </row>
    <row r="1264" spans="4:5" s="144" customFormat="1" ht="15.75">
      <c r="D1264" s="265"/>
      <c r="E1264" s="265"/>
    </row>
    <row r="1265" spans="4:5" s="144" customFormat="1" ht="15.75">
      <c r="D1265" s="265"/>
      <c r="E1265" s="265"/>
    </row>
    <row r="1266" spans="4:5" s="144" customFormat="1" ht="15.75">
      <c r="D1266" s="265"/>
      <c r="E1266" s="265"/>
    </row>
    <row r="1267" spans="4:5" s="144" customFormat="1" ht="15.75">
      <c r="D1267" s="265"/>
      <c r="E1267" s="265"/>
    </row>
    <row r="1268" spans="4:5" s="144" customFormat="1" ht="15.75">
      <c r="D1268" s="265"/>
      <c r="E1268" s="265"/>
    </row>
    <row r="1269" spans="4:5" s="144" customFormat="1" ht="15.75">
      <c r="D1269" s="265"/>
      <c r="E1269" s="265"/>
    </row>
    <row r="1270" spans="4:5" s="144" customFormat="1" ht="15.75">
      <c r="D1270" s="265"/>
      <c r="E1270" s="265"/>
    </row>
    <row r="1271" spans="4:5" s="144" customFormat="1" ht="15.75">
      <c r="D1271" s="265"/>
      <c r="E1271" s="265"/>
    </row>
    <row r="1272" spans="4:5" s="144" customFormat="1" ht="15.75">
      <c r="D1272" s="265"/>
      <c r="E1272" s="265"/>
    </row>
    <row r="1273" spans="4:5" s="144" customFormat="1" ht="15.75">
      <c r="D1273" s="265"/>
      <c r="E1273" s="265"/>
    </row>
    <row r="1274" spans="4:5" s="144" customFormat="1" ht="15.75">
      <c r="D1274" s="265"/>
      <c r="E1274" s="265"/>
    </row>
    <row r="1275" spans="4:5" s="144" customFormat="1" ht="15.75">
      <c r="D1275" s="265"/>
      <c r="E1275" s="265"/>
    </row>
    <row r="1276" spans="4:5" s="144" customFormat="1" ht="15.75">
      <c r="D1276" s="265"/>
      <c r="E1276" s="265"/>
    </row>
    <row r="1277" spans="4:5" s="144" customFormat="1" ht="15.75">
      <c r="D1277" s="265"/>
      <c r="E1277" s="265"/>
    </row>
    <row r="1278" spans="4:5" s="144" customFormat="1" ht="15.75">
      <c r="D1278" s="265"/>
      <c r="E1278" s="265"/>
    </row>
    <row r="1279" spans="4:5" s="144" customFormat="1" ht="15.75">
      <c r="D1279" s="265"/>
      <c r="E1279" s="265"/>
    </row>
    <row r="1280" spans="4:5" s="144" customFormat="1" ht="15.75">
      <c r="D1280" s="265"/>
      <c r="E1280" s="265"/>
    </row>
    <row r="1281" spans="4:5" s="144" customFormat="1" ht="15.75">
      <c r="D1281" s="265"/>
      <c r="E1281" s="265"/>
    </row>
    <row r="1282" spans="4:5" s="144" customFormat="1" ht="15.75">
      <c r="D1282" s="265"/>
      <c r="E1282" s="265"/>
    </row>
    <row r="1283" spans="4:5" s="144" customFormat="1" ht="15.75">
      <c r="D1283" s="265"/>
      <c r="E1283" s="265"/>
    </row>
    <row r="1284" spans="4:5" s="144" customFormat="1" ht="15.75">
      <c r="D1284" s="265"/>
      <c r="E1284" s="265"/>
    </row>
    <row r="1285" spans="4:5" s="144" customFormat="1" ht="15.75">
      <c r="D1285" s="265"/>
      <c r="E1285" s="265"/>
    </row>
    <row r="1286" spans="4:5" s="144" customFormat="1" ht="15.75">
      <c r="D1286" s="265"/>
      <c r="E1286" s="265"/>
    </row>
    <row r="1287" spans="4:5" s="144" customFormat="1" ht="15.75">
      <c r="D1287" s="265"/>
      <c r="E1287" s="265"/>
    </row>
    <row r="1288" spans="4:5" s="144" customFormat="1" ht="15.75">
      <c r="D1288" s="265"/>
      <c r="E1288" s="265"/>
    </row>
    <row r="1289" spans="4:5" s="144" customFormat="1" ht="15.75">
      <c r="D1289" s="265"/>
      <c r="E1289" s="265"/>
    </row>
    <row r="1290" spans="4:5" s="144" customFormat="1" ht="15.75">
      <c r="D1290" s="265"/>
      <c r="E1290" s="265"/>
    </row>
    <row r="1291" spans="4:5" s="144" customFormat="1" ht="15.75">
      <c r="D1291" s="265"/>
      <c r="E1291" s="265"/>
    </row>
    <row r="1292" spans="4:5" s="144" customFormat="1" ht="15.75">
      <c r="D1292" s="265"/>
      <c r="E1292" s="265"/>
    </row>
    <row r="1293" spans="4:5" s="144" customFormat="1" ht="15.75">
      <c r="D1293" s="265"/>
      <c r="E1293" s="265"/>
    </row>
    <row r="1294" spans="4:5" s="144" customFormat="1" ht="15.75">
      <c r="D1294" s="265"/>
      <c r="E1294" s="265"/>
    </row>
    <row r="1295" spans="4:5" s="144" customFormat="1" ht="15.75">
      <c r="D1295" s="265"/>
      <c r="E1295" s="265"/>
    </row>
    <row r="1296" spans="4:5" s="144" customFormat="1" ht="15.75">
      <c r="D1296" s="265"/>
      <c r="E1296" s="265"/>
    </row>
    <row r="1297" spans="4:5" s="144" customFormat="1" ht="15.75">
      <c r="D1297" s="265"/>
      <c r="E1297" s="265"/>
    </row>
    <row r="1298" spans="4:5" s="144" customFormat="1" ht="15.75">
      <c r="D1298" s="265"/>
      <c r="E1298" s="265"/>
    </row>
    <row r="1299" spans="4:5" s="144" customFormat="1" ht="15.75">
      <c r="D1299" s="265"/>
      <c r="E1299" s="265"/>
    </row>
    <row r="1300" spans="4:5" s="144" customFormat="1" ht="15.75">
      <c r="D1300" s="265"/>
      <c r="E1300" s="265"/>
    </row>
    <row r="1301" spans="4:5" s="144" customFormat="1" ht="15.75">
      <c r="D1301" s="265"/>
      <c r="E1301" s="265"/>
    </row>
    <row r="1302" spans="4:5" s="144" customFormat="1" ht="15.75">
      <c r="D1302" s="265"/>
      <c r="E1302" s="265"/>
    </row>
    <row r="1303" spans="4:5" s="144" customFormat="1" ht="15.75">
      <c r="D1303" s="265"/>
      <c r="E1303" s="265"/>
    </row>
    <row r="1304" spans="4:5" s="144" customFormat="1" ht="15.75">
      <c r="D1304" s="265"/>
      <c r="E1304" s="265"/>
    </row>
    <row r="1305" spans="4:5" s="144" customFormat="1" ht="15.75">
      <c r="D1305" s="265"/>
      <c r="E1305" s="265"/>
    </row>
    <row r="1306" spans="4:5" s="144" customFormat="1" ht="15.75">
      <c r="D1306" s="265"/>
      <c r="E1306" s="265"/>
    </row>
    <row r="1307" spans="4:5" s="144" customFormat="1" ht="15.75">
      <c r="D1307" s="265"/>
      <c r="E1307" s="265"/>
    </row>
    <row r="1308" spans="4:5" s="144" customFormat="1" ht="15.75">
      <c r="D1308" s="265"/>
      <c r="E1308" s="265"/>
    </row>
    <row r="1309" spans="4:5" s="144" customFormat="1" ht="15.75">
      <c r="D1309" s="265"/>
      <c r="E1309" s="265"/>
    </row>
    <row r="1310" spans="4:5" s="144" customFormat="1" ht="15.75">
      <c r="D1310" s="265"/>
      <c r="E1310" s="265"/>
    </row>
    <row r="1311" spans="4:5" s="144" customFormat="1" ht="15.75">
      <c r="D1311" s="265"/>
      <c r="E1311" s="265"/>
    </row>
    <row r="1312" spans="4:5" s="144" customFormat="1" ht="15.75">
      <c r="D1312" s="265"/>
      <c r="E1312" s="265"/>
    </row>
    <row r="1313" spans="4:5" s="144" customFormat="1" ht="15.75">
      <c r="D1313" s="265"/>
      <c r="E1313" s="265"/>
    </row>
    <row r="1314" spans="4:5" s="144" customFormat="1" ht="15.75">
      <c r="D1314" s="265"/>
      <c r="E1314" s="265"/>
    </row>
    <row r="1315" spans="4:5" s="144" customFormat="1" ht="15.75">
      <c r="D1315" s="265"/>
      <c r="E1315" s="265"/>
    </row>
    <row r="1316" spans="4:5" s="144" customFormat="1" ht="15.75">
      <c r="D1316" s="265"/>
      <c r="E1316" s="265"/>
    </row>
    <row r="1317" spans="4:5" s="144" customFormat="1" ht="15.75">
      <c r="D1317" s="265"/>
      <c r="E1317" s="265"/>
    </row>
    <row r="1318" spans="4:5" s="144" customFormat="1" ht="15.75">
      <c r="D1318" s="265"/>
      <c r="E1318" s="265"/>
    </row>
    <row r="1319" spans="4:5" s="144" customFormat="1" ht="15.75">
      <c r="D1319" s="265"/>
      <c r="E1319" s="265"/>
    </row>
    <row r="1320" spans="4:5" s="144" customFormat="1" ht="15.75">
      <c r="D1320" s="265"/>
      <c r="E1320" s="265"/>
    </row>
    <row r="1321" spans="4:5" s="144" customFormat="1" ht="15.75">
      <c r="D1321" s="265"/>
      <c r="E1321" s="265"/>
    </row>
    <row r="1322" spans="4:5" s="144" customFormat="1" ht="15.75">
      <c r="D1322" s="265"/>
      <c r="E1322" s="265"/>
    </row>
    <row r="1323" spans="4:5" s="144" customFormat="1" ht="15.75">
      <c r="D1323" s="265"/>
      <c r="E1323" s="265"/>
    </row>
    <row r="1324" spans="4:5" s="144" customFormat="1" ht="15.75">
      <c r="D1324" s="265"/>
      <c r="E1324" s="265"/>
    </row>
    <row r="1325" spans="4:5" s="144" customFormat="1" ht="15.75">
      <c r="D1325" s="265"/>
      <c r="E1325" s="265"/>
    </row>
    <row r="1326" spans="4:5" s="144" customFormat="1" ht="15.75">
      <c r="D1326" s="265"/>
      <c r="E1326" s="265"/>
    </row>
    <row r="1327" spans="4:5" s="144" customFormat="1" ht="15.75">
      <c r="D1327" s="265"/>
      <c r="E1327" s="265"/>
    </row>
    <row r="1328" spans="4:5" s="144" customFormat="1" ht="15.75">
      <c r="D1328" s="265"/>
      <c r="E1328" s="265"/>
    </row>
    <row r="1329" spans="4:5" s="144" customFormat="1" ht="15.75">
      <c r="D1329" s="265"/>
      <c r="E1329" s="265"/>
    </row>
    <row r="1330" spans="4:5" s="144" customFormat="1" ht="15.75">
      <c r="D1330" s="265"/>
      <c r="E1330" s="265"/>
    </row>
    <row r="1331" spans="4:5" s="144" customFormat="1" ht="15.75">
      <c r="D1331" s="265"/>
      <c r="E1331" s="265"/>
    </row>
    <row r="1332" spans="4:5" s="144" customFormat="1" ht="15.75">
      <c r="D1332" s="265"/>
      <c r="E1332" s="265"/>
    </row>
    <row r="1333" spans="4:5" s="144" customFormat="1" ht="15.75">
      <c r="D1333" s="265"/>
      <c r="E1333" s="265"/>
    </row>
    <row r="1334" spans="4:5" s="144" customFormat="1" ht="15.75">
      <c r="D1334" s="265"/>
      <c r="E1334" s="265"/>
    </row>
    <row r="1335" spans="4:5" s="144" customFormat="1" ht="15.75">
      <c r="D1335" s="265"/>
      <c r="E1335" s="265"/>
    </row>
    <row r="1336" spans="4:5" s="144" customFormat="1" ht="15.75">
      <c r="D1336" s="265"/>
      <c r="E1336" s="265"/>
    </row>
    <row r="1337" spans="4:5" s="144" customFormat="1" ht="15.75">
      <c r="D1337" s="265"/>
      <c r="E1337" s="265"/>
    </row>
    <row r="1338" spans="4:5" s="144" customFormat="1" ht="15.75">
      <c r="D1338" s="265"/>
      <c r="E1338" s="265"/>
    </row>
    <row r="1339" spans="4:5" s="144" customFormat="1" ht="15.75">
      <c r="D1339" s="265"/>
      <c r="E1339" s="265"/>
    </row>
    <row r="1340" spans="4:5" s="144" customFormat="1" ht="15.75">
      <c r="D1340" s="265"/>
      <c r="E1340" s="265"/>
    </row>
    <row r="1341" spans="4:5" s="144" customFormat="1" ht="15.75">
      <c r="D1341" s="265"/>
      <c r="E1341" s="265"/>
    </row>
    <row r="1342" spans="4:5" s="144" customFormat="1" ht="15.75">
      <c r="D1342" s="265"/>
      <c r="E1342" s="265"/>
    </row>
    <row r="1343" spans="4:5" s="144" customFormat="1" ht="15.75">
      <c r="D1343" s="265"/>
      <c r="E1343" s="265"/>
    </row>
    <row r="1344" spans="4:5" s="144" customFormat="1" ht="15.75">
      <c r="D1344" s="265"/>
      <c r="E1344" s="265"/>
    </row>
    <row r="1345" spans="4:5" s="144" customFormat="1" ht="15.75">
      <c r="D1345" s="265"/>
      <c r="E1345" s="265"/>
    </row>
    <row r="1346" spans="4:5" s="144" customFormat="1" ht="15.75">
      <c r="D1346" s="265"/>
      <c r="E1346" s="265"/>
    </row>
    <row r="1347" spans="4:5" s="144" customFormat="1" ht="15.75">
      <c r="D1347" s="265"/>
      <c r="E1347" s="265"/>
    </row>
    <row r="1348" spans="4:5" s="144" customFormat="1" ht="15.75">
      <c r="D1348" s="265"/>
      <c r="E1348" s="265"/>
    </row>
    <row r="1349" spans="4:5" s="144" customFormat="1" ht="15.75">
      <c r="D1349" s="265"/>
      <c r="E1349" s="265"/>
    </row>
    <row r="1350" spans="4:5" s="144" customFormat="1" ht="15.75">
      <c r="D1350" s="265"/>
      <c r="E1350" s="265"/>
    </row>
    <row r="1351" spans="4:5" s="144" customFormat="1" ht="15.75">
      <c r="D1351" s="265"/>
      <c r="E1351" s="265"/>
    </row>
    <row r="1352" spans="4:5" s="144" customFormat="1" ht="15.75">
      <c r="D1352" s="265"/>
      <c r="E1352" s="265"/>
    </row>
    <row r="1353" spans="4:5" s="144" customFormat="1" ht="15.75">
      <c r="D1353" s="265"/>
      <c r="E1353" s="265"/>
    </row>
    <row r="1354" spans="4:5" s="144" customFormat="1" ht="15.75">
      <c r="D1354" s="265"/>
      <c r="E1354" s="265"/>
    </row>
    <row r="1355" spans="4:5" s="144" customFormat="1" ht="15.75">
      <c r="D1355" s="265"/>
      <c r="E1355" s="265"/>
    </row>
    <row r="1356" spans="4:5" s="144" customFormat="1" ht="15.75">
      <c r="D1356" s="265"/>
      <c r="E1356" s="265"/>
    </row>
    <row r="1357" spans="4:5" s="144" customFormat="1" ht="15.75">
      <c r="D1357" s="265"/>
      <c r="E1357" s="265"/>
    </row>
    <row r="1358" spans="4:5" s="144" customFormat="1" ht="15.75">
      <c r="D1358" s="265"/>
      <c r="E1358" s="265"/>
    </row>
    <row r="1359" spans="4:5" s="144" customFormat="1" ht="15.75">
      <c r="D1359" s="265"/>
      <c r="E1359" s="265"/>
    </row>
    <row r="1360" spans="4:5" s="144" customFormat="1" ht="15.75">
      <c r="D1360" s="265"/>
      <c r="E1360" s="265"/>
    </row>
    <row r="1361" spans="4:5" s="144" customFormat="1" ht="15.75">
      <c r="D1361" s="265"/>
      <c r="E1361" s="265"/>
    </row>
    <row r="1362" spans="4:5" s="144" customFormat="1" ht="15.75">
      <c r="D1362" s="265"/>
      <c r="E1362" s="265"/>
    </row>
    <row r="1363" spans="4:5" s="144" customFormat="1" ht="15.75">
      <c r="D1363" s="265"/>
      <c r="E1363" s="265"/>
    </row>
    <row r="1364" spans="4:5" s="144" customFormat="1" ht="15.75">
      <c r="D1364" s="265"/>
      <c r="E1364" s="265"/>
    </row>
    <row r="1365" spans="4:5" s="144" customFormat="1" ht="15.75">
      <c r="D1365" s="265"/>
      <c r="E1365" s="265"/>
    </row>
    <row r="1366" spans="4:5" s="144" customFormat="1" ht="15.75">
      <c r="D1366" s="265"/>
      <c r="E1366" s="265"/>
    </row>
    <row r="1367" spans="4:5" s="144" customFormat="1" ht="15.75">
      <c r="D1367" s="265"/>
      <c r="E1367" s="265"/>
    </row>
    <row r="1368" spans="4:5" s="144" customFormat="1" ht="15.75">
      <c r="D1368" s="265"/>
      <c r="E1368" s="265"/>
    </row>
    <row r="1369" spans="4:5" s="144" customFormat="1" ht="15.75">
      <c r="D1369" s="265"/>
      <c r="E1369" s="265"/>
    </row>
    <row r="1370" spans="4:5" s="144" customFormat="1" ht="15.75">
      <c r="D1370" s="265"/>
      <c r="E1370" s="265"/>
    </row>
    <row r="1371" spans="4:5" s="144" customFormat="1" ht="15.75">
      <c r="D1371" s="265"/>
      <c r="E1371" s="265"/>
    </row>
    <row r="1372" spans="4:5" s="144" customFormat="1" ht="15.75">
      <c r="D1372" s="265"/>
      <c r="E1372" s="265"/>
    </row>
    <row r="1373" spans="4:5" s="144" customFormat="1" ht="15.75">
      <c r="D1373" s="265"/>
      <c r="E1373" s="265"/>
    </row>
    <row r="1374" spans="4:5" s="144" customFormat="1" ht="15.75">
      <c r="D1374" s="265"/>
      <c r="E1374" s="265"/>
    </row>
    <row r="1375" spans="4:5" s="144" customFormat="1" ht="15.75">
      <c r="D1375" s="265"/>
      <c r="E1375" s="265"/>
    </row>
    <row r="1376" spans="4:5" s="144" customFormat="1" ht="15.75">
      <c r="D1376" s="265"/>
      <c r="E1376" s="265"/>
    </row>
    <row r="1377" spans="4:5" s="144" customFormat="1" ht="15.75">
      <c r="D1377" s="265"/>
      <c r="E1377" s="265"/>
    </row>
    <row r="1378" spans="4:5" s="144" customFormat="1" ht="15.75">
      <c r="D1378" s="265"/>
      <c r="E1378" s="265"/>
    </row>
    <row r="1379" spans="4:5" s="144" customFormat="1" ht="15.75">
      <c r="D1379" s="265"/>
      <c r="E1379" s="265"/>
    </row>
    <row r="1380" spans="4:5" s="144" customFormat="1" ht="15.75">
      <c r="D1380" s="265"/>
      <c r="E1380" s="265"/>
    </row>
    <row r="1381" spans="4:5" s="144" customFormat="1" ht="15.75">
      <c r="D1381" s="265"/>
      <c r="E1381" s="265"/>
    </row>
    <row r="1382" spans="4:5" s="144" customFormat="1" ht="15.75">
      <c r="D1382" s="265"/>
      <c r="E1382" s="265"/>
    </row>
    <row r="1383" spans="4:5" s="144" customFormat="1" ht="15.75">
      <c r="D1383" s="265"/>
      <c r="E1383" s="265"/>
    </row>
    <row r="1384" spans="4:5" s="144" customFormat="1" ht="15.75">
      <c r="D1384" s="265"/>
      <c r="E1384" s="265"/>
    </row>
    <row r="1385" spans="4:5" s="144" customFormat="1" ht="15.75">
      <c r="D1385" s="265"/>
      <c r="E1385" s="265"/>
    </row>
    <row r="1386" spans="4:5" s="144" customFormat="1" ht="15.75">
      <c r="D1386" s="265"/>
      <c r="E1386" s="265"/>
    </row>
    <row r="1387" spans="4:5" s="144" customFormat="1" ht="15.75">
      <c r="D1387" s="265"/>
      <c r="E1387" s="265"/>
    </row>
    <row r="1388" spans="4:5" s="144" customFormat="1" ht="15.75">
      <c r="D1388" s="265"/>
      <c r="E1388" s="265"/>
    </row>
    <row r="1389" spans="4:5" s="144" customFormat="1" ht="15.75">
      <c r="D1389" s="265"/>
      <c r="E1389" s="265"/>
    </row>
    <row r="1390" spans="4:5" s="144" customFormat="1" ht="15.75">
      <c r="D1390" s="265"/>
      <c r="E1390" s="265"/>
    </row>
    <row r="1391" spans="4:5" s="144" customFormat="1" ht="15.75">
      <c r="D1391" s="265"/>
      <c r="E1391" s="265"/>
    </row>
    <row r="1392" spans="4:5" s="144" customFormat="1" ht="15.75">
      <c r="D1392" s="265"/>
      <c r="E1392" s="265"/>
    </row>
    <row r="1393" spans="4:5" s="144" customFormat="1" ht="15.75">
      <c r="D1393" s="265"/>
      <c r="E1393" s="265"/>
    </row>
    <row r="1394" spans="4:5" s="144" customFormat="1" ht="15.75">
      <c r="D1394" s="265"/>
      <c r="E1394" s="265"/>
    </row>
    <row r="1395" spans="4:5" s="144" customFormat="1" ht="15.75">
      <c r="D1395" s="265"/>
      <c r="E1395" s="265"/>
    </row>
    <row r="1396" spans="4:5" s="144" customFormat="1" ht="15.75">
      <c r="D1396" s="265"/>
      <c r="E1396" s="265"/>
    </row>
    <row r="1397" spans="4:5" s="144" customFormat="1" ht="15.75">
      <c r="D1397" s="265"/>
      <c r="E1397" s="265"/>
    </row>
    <row r="1398" spans="4:5" s="144" customFormat="1" ht="15.75">
      <c r="D1398" s="265"/>
      <c r="E1398" s="265"/>
    </row>
    <row r="1399" spans="4:5" s="144" customFormat="1" ht="15.75">
      <c r="D1399" s="265"/>
      <c r="E1399" s="265"/>
    </row>
    <row r="1400" spans="4:5" s="144" customFormat="1" ht="15.75">
      <c r="D1400" s="265"/>
      <c r="E1400" s="265"/>
    </row>
    <row r="1401" spans="4:5" s="144" customFormat="1" ht="15.75">
      <c r="D1401" s="265"/>
      <c r="E1401" s="265"/>
    </row>
    <row r="1402" spans="4:5" s="144" customFormat="1" ht="15.75">
      <c r="D1402" s="265"/>
      <c r="E1402" s="265"/>
    </row>
    <row r="1403" spans="4:5" s="144" customFormat="1" ht="15.75">
      <c r="D1403" s="265"/>
      <c r="E1403" s="265"/>
    </row>
    <row r="1404" spans="4:5" s="144" customFormat="1" ht="15.75">
      <c r="D1404" s="265"/>
      <c r="E1404" s="265"/>
    </row>
    <row r="1405" spans="4:5" s="144" customFormat="1" ht="15.75">
      <c r="D1405" s="265"/>
      <c r="E1405" s="265"/>
    </row>
    <row r="1406" spans="4:5" s="144" customFormat="1" ht="15.75">
      <c r="D1406" s="265"/>
      <c r="E1406" s="265"/>
    </row>
    <row r="1407" spans="4:5" s="144" customFormat="1" ht="15.75">
      <c r="D1407" s="265"/>
      <c r="E1407" s="265"/>
    </row>
    <row r="1408" spans="4:5" s="144" customFormat="1" ht="15.75">
      <c r="D1408" s="265"/>
      <c r="E1408" s="265"/>
    </row>
    <row r="1409" spans="4:5" s="144" customFormat="1" ht="15.75">
      <c r="D1409" s="265"/>
      <c r="E1409" s="265"/>
    </row>
    <row r="1410" spans="4:5" s="144" customFormat="1" ht="15.75">
      <c r="D1410" s="265"/>
      <c r="E1410" s="265"/>
    </row>
    <row r="1411" spans="4:5" s="144" customFormat="1" ht="15.75">
      <c r="D1411" s="265"/>
      <c r="E1411" s="265"/>
    </row>
    <row r="1412" spans="4:5" s="144" customFormat="1" ht="15.75">
      <c r="D1412" s="265"/>
      <c r="E1412" s="265"/>
    </row>
    <row r="1413" spans="4:5" s="144" customFormat="1" ht="15.75">
      <c r="D1413" s="265"/>
      <c r="E1413" s="265"/>
    </row>
    <row r="1414" spans="4:5" s="144" customFormat="1" ht="15.75">
      <c r="D1414" s="265"/>
      <c r="E1414" s="265"/>
    </row>
    <row r="1415" spans="4:5" s="144" customFormat="1" ht="15.75">
      <c r="D1415" s="265"/>
      <c r="E1415" s="265"/>
    </row>
    <row r="1416" spans="4:5" s="144" customFormat="1" ht="15.75">
      <c r="D1416" s="265"/>
      <c r="E1416" s="265"/>
    </row>
    <row r="1417" spans="4:5" s="144" customFormat="1" ht="15.75">
      <c r="D1417" s="265"/>
      <c r="E1417" s="265"/>
    </row>
    <row r="1418" spans="4:5" s="144" customFormat="1" ht="15.75">
      <c r="D1418" s="265"/>
      <c r="E1418" s="265"/>
    </row>
    <row r="1419" spans="4:5" s="144" customFormat="1" ht="15.75">
      <c r="D1419" s="265"/>
      <c r="E1419" s="265"/>
    </row>
    <row r="1420" spans="4:5" s="144" customFormat="1" ht="15.75">
      <c r="D1420" s="265"/>
      <c r="E1420" s="265"/>
    </row>
    <row r="1421" spans="4:5" s="144" customFormat="1" ht="15.75">
      <c r="D1421" s="265"/>
      <c r="E1421" s="265"/>
    </row>
    <row r="1422" spans="4:5" s="144" customFormat="1" ht="15.75">
      <c r="D1422" s="265"/>
      <c r="E1422" s="265"/>
    </row>
    <row r="1423" spans="4:5" s="144" customFormat="1" ht="15.75">
      <c r="D1423" s="265"/>
      <c r="E1423" s="265"/>
    </row>
    <row r="1424" spans="4:5" s="144" customFormat="1" ht="15.75">
      <c r="D1424" s="265"/>
      <c r="E1424" s="265"/>
    </row>
    <row r="1425" spans="4:5" s="144" customFormat="1" ht="15.75">
      <c r="D1425" s="265"/>
      <c r="E1425" s="265"/>
    </row>
    <row r="1426" spans="4:5" s="144" customFormat="1" ht="15.75">
      <c r="D1426" s="265"/>
      <c r="E1426" s="265"/>
    </row>
    <row r="1427" spans="4:5" s="144" customFormat="1" ht="15.75">
      <c r="D1427" s="265"/>
      <c r="E1427" s="265"/>
    </row>
    <row r="1428" spans="4:5" s="144" customFormat="1" ht="15.75">
      <c r="D1428" s="265"/>
      <c r="E1428" s="265"/>
    </row>
    <row r="1429" spans="4:5" s="144" customFormat="1" ht="15.75">
      <c r="D1429" s="265"/>
      <c r="E1429" s="265"/>
    </row>
    <row r="1430" spans="4:5" s="144" customFormat="1" ht="15.75">
      <c r="D1430" s="265"/>
      <c r="E1430" s="265"/>
    </row>
    <row r="1431" spans="4:5" s="144" customFormat="1" ht="15.75">
      <c r="D1431" s="265"/>
      <c r="E1431" s="265"/>
    </row>
    <row r="1432" spans="4:5" s="144" customFormat="1" ht="15.75">
      <c r="D1432" s="265"/>
      <c r="E1432" s="265"/>
    </row>
    <row r="1433" spans="4:5" s="144" customFormat="1" ht="15.75">
      <c r="D1433" s="265"/>
      <c r="E1433" s="265"/>
    </row>
    <row r="1434" spans="4:5" s="144" customFormat="1" ht="15.75">
      <c r="D1434" s="265"/>
      <c r="E1434" s="265"/>
    </row>
    <row r="1435" spans="4:5" s="144" customFormat="1" ht="15.75">
      <c r="D1435" s="265"/>
      <c r="E1435" s="265"/>
    </row>
    <row r="1436" spans="4:5" s="144" customFormat="1" ht="15.75">
      <c r="D1436" s="265"/>
      <c r="E1436" s="265"/>
    </row>
    <row r="1437" spans="4:5" s="144" customFormat="1" ht="15.75">
      <c r="D1437" s="265"/>
      <c r="E1437" s="265"/>
    </row>
    <row r="1438" spans="4:5" s="144" customFormat="1" ht="15.75">
      <c r="D1438" s="265"/>
      <c r="E1438" s="265"/>
    </row>
    <row r="1439" spans="4:5" s="144" customFormat="1" ht="15.75">
      <c r="D1439" s="265"/>
      <c r="E1439" s="265"/>
    </row>
    <row r="1440" spans="4:5" s="144" customFormat="1" ht="15.75">
      <c r="D1440" s="265"/>
      <c r="E1440" s="265"/>
    </row>
    <row r="1441" spans="4:5" s="144" customFormat="1" ht="15.75">
      <c r="D1441" s="265"/>
      <c r="E1441" s="265"/>
    </row>
    <row r="1442" spans="4:5" s="144" customFormat="1" ht="15.75">
      <c r="D1442" s="265"/>
      <c r="E1442" s="265"/>
    </row>
    <row r="1443" spans="4:5" s="144" customFormat="1" ht="15.75">
      <c r="D1443" s="265"/>
      <c r="E1443" s="265"/>
    </row>
    <row r="1444" spans="4:5" s="144" customFormat="1" ht="15.75">
      <c r="D1444" s="265"/>
      <c r="E1444" s="265"/>
    </row>
    <row r="1445" spans="4:5" s="144" customFormat="1" ht="15.75">
      <c r="D1445" s="265"/>
      <c r="E1445" s="265"/>
    </row>
    <row r="1446" spans="4:5" s="144" customFormat="1" ht="15.75">
      <c r="D1446" s="265"/>
      <c r="E1446" s="265"/>
    </row>
    <row r="1447" spans="4:5" s="144" customFormat="1" ht="15.75">
      <c r="D1447" s="265"/>
      <c r="E1447" s="265"/>
    </row>
    <row r="1448" spans="4:5" s="144" customFormat="1" ht="15.75">
      <c r="D1448" s="265"/>
      <c r="E1448" s="265"/>
    </row>
    <row r="1449" spans="4:5" s="144" customFormat="1" ht="15.75">
      <c r="D1449" s="265"/>
      <c r="E1449" s="265"/>
    </row>
    <row r="1450" spans="4:5" s="144" customFormat="1" ht="15.75">
      <c r="D1450" s="265"/>
      <c r="E1450" s="265"/>
    </row>
    <row r="1451" spans="4:5" s="144" customFormat="1" ht="15.75">
      <c r="D1451" s="265"/>
      <c r="E1451" s="265"/>
    </row>
    <row r="1452" spans="4:5" s="144" customFormat="1" ht="15.75">
      <c r="D1452" s="265"/>
      <c r="E1452" s="265"/>
    </row>
    <row r="1453" spans="4:5" s="144" customFormat="1" ht="15.75">
      <c r="D1453" s="265"/>
      <c r="E1453" s="265"/>
    </row>
    <row r="1454" spans="4:5" s="144" customFormat="1" ht="15.75">
      <c r="D1454" s="265"/>
      <c r="E1454" s="265"/>
    </row>
    <row r="1455" spans="4:5" s="144" customFormat="1" ht="15.75">
      <c r="D1455" s="265"/>
      <c r="E1455" s="265"/>
    </row>
    <row r="1456" spans="4:5" s="144" customFormat="1" ht="15.75">
      <c r="D1456" s="265"/>
      <c r="E1456" s="265"/>
    </row>
    <row r="1457" spans="4:5" s="144" customFormat="1" ht="15.75">
      <c r="D1457" s="265"/>
      <c r="E1457" s="265"/>
    </row>
    <row r="1458" spans="4:5" s="144" customFormat="1" ht="15.75">
      <c r="D1458" s="265"/>
      <c r="E1458" s="265"/>
    </row>
    <row r="1459" spans="4:5" s="144" customFormat="1" ht="15.75">
      <c r="D1459" s="265"/>
      <c r="E1459" s="265"/>
    </row>
    <row r="1460" spans="4:5" s="144" customFormat="1" ht="15.75">
      <c r="D1460" s="265"/>
      <c r="E1460" s="265"/>
    </row>
    <row r="1461" spans="4:5" s="144" customFormat="1" ht="15.75">
      <c r="D1461" s="265"/>
      <c r="E1461" s="265"/>
    </row>
    <row r="1462" spans="4:5" s="144" customFormat="1" ht="15.75">
      <c r="D1462" s="265"/>
      <c r="E1462" s="265"/>
    </row>
    <row r="1463" spans="4:5" s="144" customFormat="1" ht="15.75">
      <c r="D1463" s="265"/>
      <c r="E1463" s="265"/>
    </row>
    <row r="1464" spans="4:5" s="144" customFormat="1" ht="15.75">
      <c r="D1464" s="265"/>
      <c r="E1464" s="265"/>
    </row>
    <row r="1465" spans="4:5" s="144" customFormat="1" ht="15.75">
      <c r="D1465" s="265"/>
      <c r="E1465" s="265"/>
    </row>
    <row r="1466" spans="4:5" s="144" customFormat="1" ht="15.75">
      <c r="D1466" s="265"/>
      <c r="E1466" s="265"/>
    </row>
    <row r="1467" spans="4:5" s="144" customFormat="1" ht="15.75">
      <c r="D1467" s="265"/>
      <c r="E1467" s="265"/>
    </row>
    <row r="1468" spans="4:5" s="144" customFormat="1" ht="15.75">
      <c r="D1468" s="265"/>
      <c r="E1468" s="265"/>
    </row>
    <row r="1469" spans="4:5" s="144" customFormat="1" ht="15.75">
      <c r="D1469" s="265"/>
      <c r="E1469" s="265"/>
    </row>
    <row r="1470" spans="4:5" s="144" customFormat="1" ht="15.75">
      <c r="D1470" s="265"/>
      <c r="E1470" s="265"/>
    </row>
    <row r="1471" spans="4:5" s="144" customFormat="1" ht="15.75">
      <c r="D1471" s="265"/>
      <c r="E1471" s="265"/>
    </row>
    <row r="1472" spans="4:5" s="144" customFormat="1" ht="15.75">
      <c r="D1472" s="265"/>
      <c r="E1472" s="265"/>
    </row>
    <row r="1473" spans="4:5" s="144" customFormat="1" ht="15.75">
      <c r="D1473" s="265"/>
      <c r="E1473" s="265"/>
    </row>
    <row r="1474" spans="4:5" s="144" customFormat="1" ht="15.75">
      <c r="D1474" s="265"/>
      <c r="E1474" s="265"/>
    </row>
    <row r="1475" spans="4:5" s="144" customFormat="1" ht="15.75">
      <c r="D1475" s="265"/>
      <c r="E1475" s="265"/>
    </row>
    <row r="1476" spans="4:5" s="144" customFormat="1" ht="15.75">
      <c r="D1476" s="265"/>
      <c r="E1476" s="265"/>
    </row>
    <row r="1477" spans="4:5" s="144" customFormat="1" ht="15.75">
      <c r="D1477" s="265"/>
      <c r="E1477" s="265"/>
    </row>
    <row r="1478" spans="4:5" s="144" customFormat="1" ht="15.75">
      <c r="D1478" s="265"/>
      <c r="E1478" s="265"/>
    </row>
    <row r="1479" spans="4:5" s="144" customFormat="1" ht="15.75">
      <c r="D1479" s="265"/>
      <c r="E1479" s="265"/>
    </row>
    <row r="1480" spans="4:5" s="144" customFormat="1" ht="15.75">
      <c r="D1480" s="265"/>
      <c r="E1480" s="265"/>
    </row>
    <row r="1481" spans="4:5" s="144" customFormat="1" ht="15.75">
      <c r="D1481" s="265"/>
      <c r="E1481" s="265"/>
    </row>
    <row r="1482" spans="4:5" s="144" customFormat="1" ht="15.75">
      <c r="D1482" s="265"/>
      <c r="E1482" s="265"/>
    </row>
    <row r="1483" spans="4:5" s="144" customFormat="1" ht="15.75">
      <c r="D1483" s="265"/>
      <c r="E1483" s="265"/>
    </row>
    <row r="1484" spans="4:5" s="144" customFormat="1" ht="15.75">
      <c r="D1484" s="265"/>
      <c r="E1484" s="265"/>
    </row>
    <row r="1485" spans="4:5" s="144" customFormat="1" ht="15.75">
      <c r="D1485" s="265"/>
      <c r="E1485" s="265"/>
    </row>
    <row r="1486" spans="4:5" s="144" customFormat="1" ht="15.75">
      <c r="D1486" s="265"/>
      <c r="E1486" s="265"/>
    </row>
    <row r="1487" spans="4:5" s="144" customFormat="1" ht="15.75">
      <c r="D1487" s="265"/>
      <c r="E1487" s="265"/>
    </row>
    <row r="1488" spans="4:5" s="144" customFormat="1" ht="15.75">
      <c r="D1488" s="265"/>
      <c r="E1488" s="265"/>
    </row>
    <row r="1489" spans="4:5" s="144" customFormat="1" ht="15.75">
      <c r="D1489" s="265"/>
      <c r="E1489" s="265"/>
    </row>
    <row r="1490" spans="4:5" s="144" customFormat="1" ht="15.75">
      <c r="D1490" s="265"/>
      <c r="E1490" s="265"/>
    </row>
    <row r="1491" spans="4:5" s="144" customFormat="1" ht="15.75">
      <c r="D1491" s="265"/>
      <c r="E1491" s="265"/>
    </row>
    <row r="1492" spans="4:5" s="144" customFormat="1" ht="15.75">
      <c r="D1492" s="265"/>
      <c r="E1492" s="265"/>
    </row>
    <row r="1493" spans="4:5" s="144" customFormat="1" ht="15.75">
      <c r="D1493" s="265"/>
      <c r="E1493" s="265"/>
    </row>
    <row r="1494" spans="4:5" s="144" customFormat="1" ht="15.75">
      <c r="D1494" s="265"/>
      <c r="E1494" s="265"/>
    </row>
    <row r="1495" spans="4:5" s="144" customFormat="1" ht="15.75">
      <c r="D1495" s="265"/>
      <c r="E1495" s="265"/>
    </row>
    <row r="1496" spans="4:5" s="144" customFormat="1" ht="15.75">
      <c r="D1496" s="265"/>
      <c r="E1496" s="265"/>
    </row>
    <row r="1497" spans="4:5" s="144" customFormat="1" ht="15.75">
      <c r="D1497" s="265"/>
      <c r="E1497" s="265"/>
    </row>
    <row r="1498" spans="4:5" s="144" customFormat="1" ht="15.75">
      <c r="D1498" s="265"/>
      <c r="E1498" s="265"/>
    </row>
    <row r="1499" spans="4:5" s="144" customFormat="1" ht="15.75">
      <c r="D1499" s="265"/>
      <c r="E1499" s="265"/>
    </row>
    <row r="1500" spans="4:5" s="144" customFormat="1" ht="15.75">
      <c r="D1500" s="265"/>
      <c r="E1500" s="265"/>
    </row>
    <row r="1501" spans="4:5" s="144" customFormat="1" ht="15.75">
      <c r="D1501" s="265"/>
      <c r="E1501" s="265"/>
    </row>
    <row r="1502" spans="4:5" s="144" customFormat="1" ht="15.75">
      <c r="D1502" s="265"/>
      <c r="E1502" s="265"/>
    </row>
    <row r="1503" spans="4:5" s="144" customFormat="1" ht="15.75">
      <c r="D1503" s="265"/>
      <c r="E1503" s="265"/>
    </row>
    <row r="1504" spans="4:5" s="144" customFormat="1" ht="15.75">
      <c r="D1504" s="265"/>
      <c r="E1504" s="265"/>
    </row>
    <row r="1505" spans="4:5" s="144" customFormat="1" ht="15.75">
      <c r="D1505" s="265"/>
      <c r="E1505" s="265"/>
    </row>
    <row r="1506" spans="4:5" s="144" customFormat="1" ht="15.75">
      <c r="D1506" s="265"/>
      <c r="E1506" s="265"/>
    </row>
    <row r="1507" spans="4:5" s="144" customFormat="1" ht="15.75">
      <c r="D1507" s="265"/>
      <c r="E1507" s="265"/>
    </row>
    <row r="1508" spans="4:5" s="144" customFormat="1" ht="15.75">
      <c r="D1508" s="265"/>
      <c r="E1508" s="265"/>
    </row>
    <row r="1509" spans="4:5" s="144" customFormat="1" ht="15.75">
      <c r="D1509" s="265"/>
      <c r="E1509" s="265"/>
    </row>
    <row r="1510" spans="4:5" s="144" customFormat="1" ht="15.75">
      <c r="D1510" s="265"/>
      <c r="E1510" s="265"/>
    </row>
    <row r="1511" spans="4:5" s="144" customFormat="1" ht="15.75">
      <c r="D1511" s="265"/>
      <c r="E1511" s="265"/>
    </row>
    <row r="1512" spans="4:5" s="144" customFormat="1" ht="15.75">
      <c r="D1512" s="265"/>
      <c r="E1512" s="265"/>
    </row>
    <row r="1513" spans="4:5" s="144" customFormat="1" ht="15.75">
      <c r="D1513" s="265"/>
      <c r="E1513" s="265"/>
    </row>
    <row r="1514" spans="4:5" s="144" customFormat="1" ht="15.75">
      <c r="D1514" s="265"/>
      <c r="E1514" s="265"/>
    </row>
    <row r="1515" spans="4:5" s="144" customFormat="1" ht="15.75">
      <c r="D1515" s="265"/>
      <c r="E1515" s="265"/>
    </row>
    <row r="1516" spans="4:5" s="144" customFormat="1" ht="15.75">
      <c r="D1516" s="265"/>
      <c r="E1516" s="265"/>
    </row>
    <row r="1517" spans="4:5" s="144" customFormat="1" ht="15.75">
      <c r="D1517" s="265"/>
      <c r="E1517" s="265"/>
    </row>
    <row r="1518" spans="4:5" s="144" customFormat="1" ht="15.75">
      <c r="D1518" s="265"/>
      <c r="E1518" s="265"/>
    </row>
    <row r="1519" spans="4:5" s="144" customFormat="1" ht="15.75">
      <c r="D1519" s="265"/>
      <c r="E1519" s="265"/>
    </row>
    <row r="1520" spans="4:5" s="144" customFormat="1" ht="15.75">
      <c r="D1520" s="265"/>
      <c r="E1520" s="265"/>
    </row>
    <row r="1521" spans="4:5" s="144" customFormat="1" ht="15.75">
      <c r="D1521" s="265"/>
      <c r="E1521" s="265"/>
    </row>
    <row r="1522" spans="4:5" s="144" customFormat="1" ht="15.75">
      <c r="D1522" s="265"/>
      <c r="E1522" s="265"/>
    </row>
    <row r="1523" spans="4:5" s="144" customFormat="1" ht="15.75">
      <c r="D1523" s="265"/>
      <c r="E1523" s="265"/>
    </row>
    <row r="1524" spans="4:5" s="144" customFormat="1" ht="15.75">
      <c r="D1524" s="265"/>
      <c r="E1524" s="265"/>
    </row>
    <row r="1525" spans="4:5" s="144" customFormat="1" ht="15.75">
      <c r="D1525" s="265"/>
      <c r="E1525" s="265"/>
    </row>
    <row r="1526" spans="4:5" s="144" customFormat="1" ht="15.75">
      <c r="D1526" s="265"/>
      <c r="E1526" s="265"/>
    </row>
    <row r="1527" spans="4:5" s="144" customFormat="1" ht="15.75">
      <c r="D1527" s="265"/>
      <c r="E1527" s="265"/>
    </row>
    <row r="1528" spans="4:5" s="144" customFormat="1" ht="15.75">
      <c r="D1528" s="265"/>
      <c r="E1528" s="265"/>
    </row>
    <row r="1529" spans="4:5" s="144" customFormat="1" ht="15.75">
      <c r="D1529" s="265"/>
      <c r="E1529" s="265"/>
    </row>
    <row r="1530" spans="4:5" s="144" customFormat="1" ht="15.75">
      <c r="D1530" s="265"/>
      <c r="E1530" s="265"/>
    </row>
    <row r="1531" spans="4:5" s="144" customFormat="1" ht="15.75">
      <c r="D1531" s="265"/>
      <c r="E1531" s="265"/>
    </row>
    <row r="1532" spans="4:5" s="144" customFormat="1" ht="15.75">
      <c r="D1532" s="265"/>
      <c r="E1532" s="265"/>
    </row>
    <row r="1533" spans="4:5" s="144" customFormat="1" ht="15.75">
      <c r="D1533" s="265"/>
      <c r="E1533" s="265"/>
    </row>
    <row r="1534" spans="4:5" s="144" customFormat="1" ht="15.75">
      <c r="D1534" s="265"/>
      <c r="E1534" s="265"/>
    </row>
    <row r="1535" spans="4:5" s="144" customFormat="1" ht="15.75">
      <c r="D1535" s="265"/>
      <c r="E1535" s="265"/>
    </row>
    <row r="1536" spans="4:5" s="144" customFormat="1" ht="15.75">
      <c r="D1536" s="265"/>
      <c r="E1536" s="265"/>
    </row>
    <row r="1537" spans="4:5" s="144" customFormat="1" ht="15.75">
      <c r="D1537" s="265"/>
      <c r="E1537" s="265"/>
    </row>
    <row r="1538" spans="4:5" s="144" customFormat="1" ht="15.75">
      <c r="D1538" s="265"/>
      <c r="E1538" s="265"/>
    </row>
    <row r="1539" spans="4:5" s="144" customFormat="1" ht="15.75">
      <c r="D1539" s="265"/>
      <c r="E1539" s="265"/>
    </row>
    <row r="1540" spans="4:5" s="144" customFormat="1" ht="15.75">
      <c r="D1540" s="265"/>
      <c r="E1540" s="265"/>
    </row>
    <row r="1541" spans="4:5" s="144" customFormat="1" ht="15.75">
      <c r="D1541" s="265"/>
      <c r="E1541" s="265"/>
    </row>
    <row r="1542" spans="4:5" s="144" customFormat="1" ht="15.75">
      <c r="D1542" s="265"/>
      <c r="E1542" s="265"/>
    </row>
    <row r="1543" spans="4:5" s="144" customFormat="1" ht="15.75">
      <c r="D1543" s="265"/>
      <c r="E1543" s="265"/>
    </row>
    <row r="1544" spans="4:5" s="144" customFormat="1" ht="15.75">
      <c r="D1544" s="265"/>
      <c r="E1544" s="265"/>
    </row>
    <row r="1545" spans="4:5" s="144" customFormat="1" ht="15.75">
      <c r="D1545" s="265"/>
      <c r="E1545" s="265"/>
    </row>
    <row r="1546" spans="4:5" s="144" customFormat="1" ht="15.75">
      <c r="D1546" s="265"/>
      <c r="E1546" s="265"/>
    </row>
    <row r="1547" spans="4:5" s="144" customFormat="1" ht="15.75">
      <c r="D1547" s="265"/>
      <c r="E1547" s="265"/>
    </row>
    <row r="1548" spans="4:5" s="144" customFormat="1" ht="15.75">
      <c r="D1548" s="265"/>
      <c r="E1548" s="265"/>
    </row>
    <row r="1549" spans="4:5" s="144" customFormat="1" ht="15.75">
      <c r="D1549" s="265"/>
      <c r="E1549" s="265"/>
    </row>
    <row r="1550" spans="4:5" s="144" customFormat="1" ht="15.75">
      <c r="D1550" s="265"/>
      <c r="E1550" s="265"/>
    </row>
    <row r="1551" spans="4:5" s="144" customFormat="1" ht="15.75">
      <c r="D1551" s="265"/>
      <c r="E1551" s="265"/>
    </row>
    <row r="1552" spans="4:5" s="144" customFormat="1" ht="15.75">
      <c r="D1552" s="265"/>
      <c r="E1552" s="265"/>
    </row>
    <row r="1553" spans="4:5" s="144" customFormat="1" ht="15.75">
      <c r="D1553" s="265"/>
      <c r="E1553" s="265"/>
    </row>
    <row r="1554" spans="4:5" s="144" customFormat="1" ht="15.75">
      <c r="D1554" s="265"/>
      <c r="E1554" s="265"/>
    </row>
    <row r="1555" spans="4:5" s="144" customFormat="1" ht="15.75">
      <c r="D1555" s="265"/>
      <c r="E1555" s="265"/>
    </row>
    <row r="1556" spans="4:5" s="144" customFormat="1" ht="15.75">
      <c r="D1556" s="265"/>
      <c r="E1556" s="265"/>
    </row>
    <row r="1557" spans="4:5" s="144" customFormat="1" ht="15.75">
      <c r="D1557" s="265"/>
      <c r="E1557" s="265"/>
    </row>
    <row r="1558" spans="4:5" s="144" customFormat="1" ht="15.75">
      <c r="D1558" s="265"/>
      <c r="E1558" s="265"/>
    </row>
    <row r="1559" spans="4:5" s="144" customFormat="1" ht="15.75">
      <c r="D1559" s="265"/>
      <c r="E1559" s="265"/>
    </row>
    <row r="1560" spans="4:5" s="144" customFormat="1" ht="15.75">
      <c r="D1560" s="265"/>
      <c r="E1560" s="265"/>
    </row>
    <row r="1561" spans="4:5" s="144" customFormat="1" ht="15.75">
      <c r="D1561" s="265"/>
      <c r="E1561" s="265"/>
    </row>
    <row r="1562" spans="4:5" s="144" customFormat="1" ht="15.75">
      <c r="D1562" s="265"/>
      <c r="E1562" s="265"/>
    </row>
    <row r="1563" spans="4:5" s="144" customFormat="1" ht="15.75">
      <c r="D1563" s="265"/>
      <c r="E1563" s="265"/>
    </row>
    <row r="1564" spans="4:5" s="144" customFormat="1" ht="15.75">
      <c r="D1564" s="265"/>
      <c r="E1564" s="265"/>
    </row>
    <row r="1565" spans="4:5" s="144" customFormat="1" ht="15.75">
      <c r="D1565" s="265"/>
      <c r="E1565" s="265"/>
    </row>
    <row r="1566" spans="4:5" s="144" customFormat="1" ht="15.75">
      <c r="D1566" s="265"/>
      <c r="E1566" s="265"/>
    </row>
    <row r="1567" spans="4:5" s="144" customFormat="1" ht="15.75">
      <c r="D1567" s="265"/>
      <c r="E1567" s="265"/>
    </row>
    <row r="1568" spans="4:5" s="144" customFormat="1" ht="15.75">
      <c r="D1568" s="265"/>
      <c r="E1568" s="265"/>
    </row>
    <row r="1569" spans="4:5" s="144" customFormat="1" ht="15.75">
      <c r="D1569" s="265"/>
      <c r="E1569" s="265"/>
    </row>
    <row r="1570" spans="4:5" s="144" customFormat="1" ht="15.75">
      <c r="D1570" s="265"/>
      <c r="E1570" s="265"/>
    </row>
    <row r="1571" spans="4:5" s="144" customFormat="1" ht="15.75">
      <c r="D1571" s="265"/>
      <c r="E1571" s="265"/>
    </row>
    <row r="1572" spans="4:5" s="144" customFormat="1" ht="15.75">
      <c r="D1572" s="265"/>
      <c r="E1572" s="265"/>
    </row>
    <row r="1573" spans="4:5" s="144" customFormat="1" ht="15.75">
      <c r="D1573" s="265"/>
      <c r="E1573" s="265"/>
    </row>
    <row r="1574" spans="4:5" s="144" customFormat="1" ht="15.75">
      <c r="D1574" s="265"/>
      <c r="E1574" s="265"/>
    </row>
    <row r="1575" spans="4:5" s="144" customFormat="1" ht="15.75">
      <c r="D1575" s="265"/>
      <c r="E1575" s="265"/>
    </row>
    <row r="1576" spans="4:5" s="144" customFormat="1" ht="15.75">
      <c r="D1576" s="265"/>
      <c r="E1576" s="265"/>
    </row>
    <row r="1577" spans="4:5" s="144" customFormat="1" ht="15.75">
      <c r="D1577" s="265"/>
      <c r="E1577" s="265"/>
    </row>
    <row r="1578" spans="4:5" s="144" customFormat="1" ht="15.75">
      <c r="D1578" s="265"/>
      <c r="E1578" s="265"/>
    </row>
    <row r="1579" spans="4:5" s="144" customFormat="1" ht="15.75">
      <c r="D1579" s="265"/>
      <c r="E1579" s="265"/>
    </row>
    <row r="1580" spans="4:5" s="144" customFormat="1" ht="15.75">
      <c r="D1580" s="265"/>
      <c r="E1580" s="265"/>
    </row>
    <row r="1581" spans="4:5" s="144" customFormat="1" ht="15.75">
      <c r="D1581" s="265"/>
      <c r="E1581" s="265"/>
    </row>
    <row r="1582" spans="4:5" s="144" customFormat="1" ht="15.75">
      <c r="D1582" s="265"/>
      <c r="E1582" s="265"/>
    </row>
    <row r="1583" spans="4:5" s="144" customFormat="1" ht="15.75">
      <c r="D1583" s="265"/>
      <c r="E1583" s="265"/>
    </row>
    <row r="1584" spans="4:5" s="144" customFormat="1" ht="15.75">
      <c r="D1584" s="265"/>
      <c r="E1584" s="265"/>
    </row>
    <row r="1585" spans="4:5" s="144" customFormat="1" ht="15.75">
      <c r="D1585" s="265"/>
      <c r="E1585" s="265"/>
    </row>
    <row r="1586" spans="4:5" s="144" customFormat="1" ht="15.75">
      <c r="D1586" s="265"/>
      <c r="E1586" s="265"/>
    </row>
    <row r="1587" spans="4:5" s="144" customFormat="1" ht="15.75">
      <c r="D1587" s="265"/>
      <c r="E1587" s="265"/>
    </row>
    <row r="1588" spans="4:5" s="144" customFormat="1" ht="15.75">
      <c r="D1588" s="265"/>
      <c r="E1588" s="265"/>
    </row>
    <row r="1589" spans="4:5" s="144" customFormat="1" ht="15.75">
      <c r="D1589" s="265"/>
      <c r="E1589" s="265"/>
    </row>
    <row r="1590" spans="4:5" s="144" customFormat="1" ht="15.75">
      <c r="D1590" s="265"/>
      <c r="E1590" s="265"/>
    </row>
    <row r="1591" spans="4:5" s="144" customFormat="1" ht="15.75">
      <c r="D1591" s="265"/>
      <c r="E1591" s="265"/>
    </row>
    <row r="1592" spans="4:5" s="144" customFormat="1" ht="15.75">
      <c r="D1592" s="265"/>
      <c r="E1592" s="265"/>
    </row>
    <row r="1593" spans="4:5" s="144" customFormat="1" ht="15.75">
      <c r="D1593" s="265"/>
      <c r="E1593" s="265"/>
    </row>
    <row r="1594" spans="4:5" s="144" customFormat="1" ht="15.75">
      <c r="D1594" s="265"/>
      <c r="E1594" s="265"/>
    </row>
    <row r="1595" spans="4:5" s="144" customFormat="1" ht="15.75">
      <c r="D1595" s="265"/>
      <c r="E1595" s="265"/>
    </row>
    <row r="1596" spans="4:5" s="144" customFormat="1" ht="15.75">
      <c r="D1596" s="265"/>
      <c r="E1596" s="265"/>
    </row>
    <row r="1597" spans="4:5" s="144" customFormat="1" ht="15.75">
      <c r="D1597" s="265"/>
      <c r="E1597" s="265"/>
    </row>
    <row r="1598" spans="4:5" s="144" customFormat="1" ht="15.75">
      <c r="D1598" s="265"/>
      <c r="E1598" s="265"/>
    </row>
    <row r="1599" spans="4:5" s="144" customFormat="1" ht="15.75">
      <c r="D1599" s="265"/>
      <c r="E1599" s="265"/>
    </row>
    <row r="1600" spans="4:5" s="144" customFormat="1" ht="15.75">
      <c r="D1600" s="265"/>
      <c r="E1600" s="265"/>
    </row>
    <row r="1601" spans="4:5" s="144" customFormat="1" ht="15.75">
      <c r="D1601" s="265"/>
      <c r="E1601" s="265"/>
    </row>
    <row r="1602" spans="4:5" s="144" customFormat="1" ht="15.75">
      <c r="D1602" s="265"/>
      <c r="E1602" s="265"/>
    </row>
    <row r="1603" spans="4:5" s="144" customFormat="1" ht="15.75">
      <c r="D1603" s="265"/>
      <c r="E1603" s="265"/>
    </row>
    <row r="1604" spans="4:5" s="144" customFormat="1" ht="15.75">
      <c r="D1604" s="265"/>
      <c r="E1604" s="265"/>
    </row>
    <row r="1605" spans="4:5" s="144" customFormat="1" ht="15.75">
      <c r="D1605" s="265"/>
      <c r="E1605" s="265"/>
    </row>
    <row r="1606" spans="4:5" s="144" customFormat="1" ht="15.75">
      <c r="D1606" s="265"/>
      <c r="E1606" s="265"/>
    </row>
    <row r="1607" spans="4:5" s="144" customFormat="1" ht="15.75">
      <c r="D1607" s="265"/>
      <c r="E1607" s="265"/>
    </row>
    <row r="1608" spans="4:5" s="144" customFormat="1" ht="15.75">
      <c r="D1608" s="265"/>
      <c r="E1608" s="265"/>
    </row>
    <row r="1609" spans="4:5" s="144" customFormat="1" ht="15.75">
      <c r="D1609" s="265"/>
      <c r="E1609" s="265"/>
    </row>
    <row r="1610" spans="4:5" s="144" customFormat="1" ht="15.75">
      <c r="D1610" s="265"/>
      <c r="E1610" s="265"/>
    </row>
    <row r="1611" spans="4:5" s="144" customFormat="1" ht="15.75">
      <c r="D1611" s="265"/>
      <c r="E1611" s="265"/>
    </row>
    <row r="1612" spans="4:5" s="144" customFormat="1" ht="15.75">
      <c r="D1612" s="265"/>
      <c r="E1612" s="265"/>
    </row>
    <row r="1613" spans="4:5" s="144" customFormat="1" ht="15.75">
      <c r="D1613" s="265"/>
      <c r="E1613" s="265"/>
    </row>
    <row r="1614" spans="4:5" s="144" customFormat="1" ht="15.75">
      <c r="D1614" s="265"/>
      <c r="E1614" s="265"/>
    </row>
    <row r="1615" spans="4:5" s="144" customFormat="1" ht="15.75">
      <c r="D1615" s="265"/>
      <c r="E1615" s="265"/>
    </row>
    <row r="1616" spans="4:5" s="144" customFormat="1" ht="15.75">
      <c r="D1616" s="265"/>
      <c r="E1616" s="265"/>
    </row>
    <row r="1617" spans="4:5" s="144" customFormat="1" ht="15.75">
      <c r="D1617" s="265"/>
      <c r="E1617" s="265"/>
    </row>
    <row r="1618" spans="4:5" s="144" customFormat="1" ht="15.75">
      <c r="D1618" s="265"/>
      <c r="E1618" s="265"/>
    </row>
    <row r="1619" spans="4:5" s="144" customFormat="1" ht="15.75">
      <c r="D1619" s="265"/>
      <c r="E1619" s="265"/>
    </row>
    <row r="1620" spans="4:5" s="144" customFormat="1" ht="15.75">
      <c r="D1620" s="265"/>
      <c r="E1620" s="265"/>
    </row>
    <row r="1621" spans="4:5" s="144" customFormat="1" ht="15.75">
      <c r="D1621" s="265"/>
      <c r="E1621" s="265"/>
    </row>
    <row r="1622" spans="4:5" s="144" customFormat="1" ht="15.75">
      <c r="D1622" s="265"/>
      <c r="E1622" s="265"/>
    </row>
    <row r="1623" spans="4:5" s="144" customFormat="1" ht="15.75">
      <c r="D1623" s="265"/>
      <c r="E1623" s="265"/>
    </row>
    <row r="1624" spans="4:5" s="144" customFormat="1" ht="15.75">
      <c r="D1624" s="265"/>
      <c r="E1624" s="265"/>
    </row>
    <row r="1625" spans="4:5" s="144" customFormat="1" ht="15.75">
      <c r="D1625" s="265"/>
      <c r="E1625" s="265"/>
    </row>
    <row r="1626" spans="4:5" s="144" customFormat="1" ht="15.75">
      <c r="D1626" s="265"/>
      <c r="E1626" s="265"/>
    </row>
    <row r="1627" spans="4:5" s="144" customFormat="1" ht="15.75">
      <c r="D1627" s="265"/>
      <c r="E1627" s="265"/>
    </row>
    <row r="1628" spans="4:5" s="144" customFormat="1" ht="15.75">
      <c r="D1628" s="265"/>
      <c r="E1628" s="265"/>
    </row>
    <row r="1629" spans="4:5" s="144" customFormat="1" ht="15.75">
      <c r="D1629" s="265"/>
      <c r="E1629" s="265"/>
    </row>
    <row r="1630" spans="4:5" s="144" customFormat="1" ht="15.75">
      <c r="D1630" s="265"/>
      <c r="E1630" s="265"/>
    </row>
    <row r="1631" spans="4:5" s="144" customFormat="1" ht="15.75">
      <c r="D1631" s="265"/>
      <c r="E1631" s="265"/>
    </row>
    <row r="1632" spans="4:5" s="144" customFormat="1" ht="15.75">
      <c r="D1632" s="265"/>
      <c r="E1632" s="265"/>
    </row>
    <row r="1633" spans="4:5" s="144" customFormat="1" ht="15.75">
      <c r="D1633" s="265"/>
      <c r="E1633" s="265"/>
    </row>
    <row r="1634" spans="4:5" s="144" customFormat="1" ht="15.75">
      <c r="D1634" s="265"/>
      <c r="E1634" s="265"/>
    </row>
    <row r="1635" spans="4:5" s="144" customFormat="1" ht="15.75">
      <c r="D1635" s="265"/>
      <c r="E1635" s="265"/>
    </row>
    <row r="1636" spans="4:5" s="144" customFormat="1" ht="15.75">
      <c r="D1636" s="265"/>
      <c r="E1636" s="265"/>
    </row>
    <row r="1637" spans="4:5" s="144" customFormat="1" ht="15.75">
      <c r="D1637" s="265"/>
      <c r="E1637" s="265"/>
    </row>
    <row r="1638" spans="4:5" s="144" customFormat="1" ht="15.75">
      <c r="D1638" s="265"/>
      <c r="E1638" s="265"/>
    </row>
    <row r="1639" spans="4:5" s="144" customFormat="1" ht="15.75">
      <c r="D1639" s="265"/>
      <c r="E1639" s="265"/>
    </row>
    <row r="1640" spans="4:5" s="144" customFormat="1" ht="15.75">
      <c r="D1640" s="265"/>
      <c r="E1640" s="265"/>
    </row>
    <row r="1641" spans="4:5" s="144" customFormat="1" ht="15.75">
      <c r="D1641" s="265"/>
      <c r="E1641" s="265"/>
    </row>
    <row r="1642" spans="4:5" s="144" customFormat="1" ht="15.75">
      <c r="D1642" s="265"/>
      <c r="E1642" s="265"/>
    </row>
    <row r="1643" spans="4:5" s="144" customFormat="1" ht="15.75">
      <c r="D1643" s="265"/>
      <c r="E1643" s="265"/>
    </row>
    <row r="1644" spans="4:5" s="144" customFormat="1" ht="15.75">
      <c r="D1644" s="265"/>
      <c r="E1644" s="265"/>
    </row>
    <row r="1645" spans="4:5" s="144" customFormat="1" ht="15.75">
      <c r="D1645" s="265"/>
      <c r="E1645" s="265"/>
    </row>
    <row r="1646" spans="4:5" s="144" customFormat="1" ht="15.75">
      <c r="D1646" s="265"/>
      <c r="E1646" s="265"/>
    </row>
    <row r="1647" spans="4:5" s="144" customFormat="1" ht="15.75">
      <c r="D1647" s="265"/>
      <c r="E1647" s="265"/>
    </row>
    <row r="1648" spans="4:5" s="144" customFormat="1" ht="15.75">
      <c r="D1648" s="265"/>
      <c r="E1648" s="265"/>
    </row>
    <row r="1649" spans="4:5" s="144" customFormat="1" ht="15.75">
      <c r="D1649" s="265"/>
      <c r="E1649" s="265"/>
    </row>
    <row r="1650" spans="4:5" s="144" customFormat="1" ht="15.75">
      <c r="D1650" s="265"/>
      <c r="E1650" s="265"/>
    </row>
    <row r="1651" spans="4:5" s="144" customFormat="1" ht="15.75">
      <c r="D1651" s="265"/>
      <c r="E1651" s="265"/>
    </row>
    <row r="1652" spans="4:5" s="144" customFormat="1" ht="15.75">
      <c r="D1652" s="265"/>
      <c r="E1652" s="265"/>
    </row>
    <row r="1653" spans="4:5" s="144" customFormat="1" ht="15.75">
      <c r="D1653" s="265"/>
      <c r="E1653" s="265"/>
    </row>
    <row r="1654" spans="4:5" s="144" customFormat="1" ht="15.75">
      <c r="D1654" s="265"/>
      <c r="E1654" s="265"/>
    </row>
    <row r="1655" spans="4:5" s="144" customFormat="1" ht="15.75">
      <c r="D1655" s="265"/>
      <c r="E1655" s="265"/>
    </row>
    <row r="1656" spans="4:5" s="144" customFormat="1" ht="15.75">
      <c r="D1656" s="265"/>
      <c r="E1656" s="265"/>
    </row>
    <row r="1657" spans="4:5" s="144" customFormat="1" ht="15.75">
      <c r="D1657" s="265"/>
      <c r="E1657" s="265"/>
    </row>
    <row r="1658" spans="4:5" s="144" customFormat="1" ht="15.75">
      <c r="D1658" s="265"/>
      <c r="E1658" s="265"/>
    </row>
    <row r="1659" spans="4:5" s="144" customFormat="1" ht="15.75">
      <c r="D1659" s="265"/>
      <c r="E1659" s="265"/>
    </row>
    <row r="1660" spans="4:5" s="144" customFormat="1" ht="15.75">
      <c r="D1660" s="265"/>
      <c r="E1660" s="265"/>
    </row>
    <row r="1661" spans="4:5" s="144" customFormat="1" ht="15.75">
      <c r="D1661" s="265"/>
      <c r="E1661" s="265"/>
    </row>
    <row r="1662" spans="4:5" s="144" customFormat="1" ht="15.75">
      <c r="D1662" s="265"/>
      <c r="E1662" s="265"/>
    </row>
    <row r="1663" spans="4:5" s="144" customFormat="1" ht="15.75">
      <c r="D1663" s="265"/>
      <c r="E1663" s="265"/>
    </row>
    <row r="1664" spans="4:5" s="144" customFormat="1" ht="15.75">
      <c r="D1664" s="265"/>
      <c r="E1664" s="265"/>
    </row>
    <row r="1665" spans="4:5" s="144" customFormat="1" ht="15.75">
      <c r="D1665" s="265"/>
      <c r="E1665" s="265"/>
    </row>
    <row r="1666" spans="4:5" s="144" customFormat="1" ht="15.75">
      <c r="D1666" s="265"/>
      <c r="E1666" s="265"/>
    </row>
    <row r="1667" spans="4:5" s="144" customFormat="1" ht="15.75">
      <c r="D1667" s="265"/>
      <c r="E1667" s="265"/>
    </row>
    <row r="1668" spans="4:5" s="144" customFormat="1" ht="15.75">
      <c r="D1668" s="265"/>
      <c r="E1668" s="265"/>
    </row>
    <row r="1669" spans="4:5" s="144" customFormat="1" ht="15.75">
      <c r="D1669" s="265"/>
      <c r="E1669" s="265"/>
    </row>
    <row r="1670" spans="4:5" s="144" customFormat="1" ht="15.75">
      <c r="D1670" s="265"/>
      <c r="E1670" s="265"/>
    </row>
    <row r="1671" spans="4:5" s="144" customFormat="1" ht="15.75">
      <c r="D1671" s="265"/>
      <c r="E1671" s="265"/>
    </row>
    <row r="1672" spans="4:5" s="144" customFormat="1" ht="15.75">
      <c r="D1672" s="265"/>
      <c r="E1672" s="265"/>
    </row>
    <row r="1673" spans="4:5" s="144" customFormat="1" ht="15.75">
      <c r="D1673" s="265"/>
      <c r="E1673" s="265"/>
    </row>
    <row r="1674" spans="4:5" s="144" customFormat="1" ht="15.75">
      <c r="D1674" s="265"/>
      <c r="E1674" s="265"/>
    </row>
    <row r="1675" spans="4:5" s="144" customFormat="1" ht="15.75">
      <c r="D1675" s="265"/>
      <c r="E1675" s="265"/>
    </row>
    <row r="1676" spans="4:5" s="144" customFormat="1" ht="15.75">
      <c r="D1676" s="265"/>
      <c r="E1676" s="265"/>
    </row>
    <row r="1677" spans="4:5" s="144" customFormat="1" ht="15.75">
      <c r="D1677" s="265"/>
      <c r="E1677" s="265"/>
    </row>
    <row r="1678" spans="4:5" s="144" customFormat="1" ht="15.75">
      <c r="D1678" s="265"/>
      <c r="E1678" s="265"/>
    </row>
    <row r="1679" spans="4:5" s="144" customFormat="1" ht="15.75">
      <c r="D1679" s="265"/>
      <c r="E1679" s="265"/>
    </row>
    <row r="1680" spans="4:5" s="144" customFormat="1" ht="15.75">
      <c r="D1680" s="265"/>
      <c r="E1680" s="265"/>
    </row>
    <row r="1681" spans="4:5" s="144" customFormat="1" ht="15.75">
      <c r="D1681" s="265"/>
      <c r="E1681" s="265"/>
    </row>
    <row r="1682" spans="4:5" s="144" customFormat="1" ht="15.75">
      <c r="D1682" s="265"/>
      <c r="E1682" s="265"/>
    </row>
    <row r="1683" spans="4:5" s="144" customFormat="1" ht="15.75">
      <c r="D1683" s="265"/>
      <c r="E1683" s="265"/>
    </row>
    <row r="1684" spans="4:5" s="144" customFormat="1" ht="15.75">
      <c r="D1684" s="265"/>
      <c r="E1684" s="265"/>
    </row>
    <row r="1685" spans="4:5" s="144" customFormat="1" ht="15.75">
      <c r="D1685" s="265"/>
      <c r="E1685" s="265"/>
    </row>
    <row r="1686" spans="4:5" s="144" customFormat="1" ht="15.75">
      <c r="D1686" s="265"/>
      <c r="E1686" s="265"/>
    </row>
    <row r="1687" spans="4:5" s="144" customFormat="1" ht="15.75">
      <c r="D1687" s="265"/>
      <c r="E1687" s="265"/>
    </row>
    <row r="1688" spans="4:5" s="144" customFormat="1" ht="15.75">
      <c r="D1688" s="265"/>
      <c r="E1688" s="265"/>
    </row>
    <row r="1689" spans="4:5" s="144" customFormat="1" ht="15.75">
      <c r="D1689" s="265"/>
      <c r="E1689" s="265"/>
    </row>
    <row r="1690" spans="4:5" s="144" customFormat="1" ht="15.75">
      <c r="D1690" s="265"/>
      <c r="E1690" s="265"/>
    </row>
    <row r="1691" spans="4:5" s="144" customFormat="1" ht="15.75">
      <c r="D1691" s="265"/>
      <c r="E1691" s="265"/>
    </row>
    <row r="1692" spans="4:5" s="144" customFormat="1" ht="15.75">
      <c r="D1692" s="265"/>
      <c r="E1692" s="265"/>
    </row>
    <row r="1693" spans="4:5" s="144" customFormat="1" ht="15.75">
      <c r="D1693" s="265"/>
      <c r="E1693" s="265"/>
    </row>
    <row r="1694" spans="4:5" s="144" customFormat="1" ht="15.75">
      <c r="D1694" s="265"/>
      <c r="E1694" s="265"/>
    </row>
    <row r="1695" spans="4:5" s="144" customFormat="1" ht="15.75">
      <c r="D1695" s="265"/>
      <c r="E1695" s="265"/>
    </row>
    <row r="1696" spans="4:5" s="144" customFormat="1" ht="15.75">
      <c r="D1696" s="265"/>
      <c r="E1696" s="265"/>
    </row>
    <row r="1697" spans="4:5" s="144" customFormat="1" ht="15.75">
      <c r="D1697" s="265"/>
      <c r="E1697" s="265"/>
    </row>
    <row r="1698" spans="4:5" s="144" customFormat="1" ht="15.75">
      <c r="D1698" s="265"/>
      <c r="E1698" s="265"/>
    </row>
    <row r="1699" spans="4:5" s="144" customFormat="1" ht="15.75">
      <c r="D1699" s="265"/>
      <c r="E1699" s="265"/>
    </row>
    <row r="1700" spans="4:5" s="144" customFormat="1" ht="15.75">
      <c r="D1700" s="265"/>
      <c r="E1700" s="265"/>
    </row>
    <row r="1701" spans="4:5" s="144" customFormat="1" ht="15.75">
      <c r="D1701" s="265"/>
      <c r="E1701" s="265"/>
    </row>
    <row r="1702" spans="4:5" s="144" customFormat="1" ht="15.75">
      <c r="D1702" s="265"/>
      <c r="E1702" s="265"/>
    </row>
    <row r="1703" spans="4:5" s="144" customFormat="1" ht="15.75">
      <c r="D1703" s="265"/>
      <c r="E1703" s="265"/>
    </row>
    <row r="1704" spans="4:5" s="144" customFormat="1" ht="15.75">
      <c r="D1704" s="265"/>
      <c r="E1704" s="265"/>
    </row>
    <row r="1705" spans="4:5" s="144" customFormat="1" ht="15.75">
      <c r="D1705" s="265"/>
      <c r="E1705" s="265"/>
    </row>
    <row r="1706" spans="4:5" s="144" customFormat="1" ht="15.75">
      <c r="D1706" s="265"/>
      <c r="E1706" s="265"/>
    </row>
    <row r="1707" spans="4:5" s="144" customFormat="1" ht="15.75">
      <c r="D1707" s="265"/>
      <c r="E1707" s="265"/>
    </row>
    <row r="1708" spans="4:5" s="144" customFormat="1" ht="15.75">
      <c r="D1708" s="265"/>
      <c r="E1708" s="265"/>
    </row>
    <row r="1709" spans="4:5" s="144" customFormat="1" ht="15.75">
      <c r="D1709" s="265"/>
      <c r="E1709" s="265"/>
    </row>
    <row r="1710" spans="4:5" s="144" customFormat="1" ht="15.75">
      <c r="D1710" s="265"/>
      <c r="E1710" s="265"/>
    </row>
    <row r="1711" spans="4:5" s="144" customFormat="1" ht="15.75">
      <c r="D1711" s="265"/>
      <c r="E1711" s="265"/>
    </row>
    <row r="1712" spans="4:5" s="144" customFormat="1" ht="15.75">
      <c r="D1712" s="265"/>
      <c r="E1712" s="265"/>
    </row>
    <row r="1713" spans="4:5" s="144" customFormat="1" ht="15.75">
      <c r="D1713" s="265"/>
      <c r="E1713" s="265"/>
    </row>
    <row r="1714" spans="4:5" s="144" customFormat="1" ht="15.75">
      <c r="D1714" s="265"/>
      <c r="E1714" s="265"/>
    </row>
    <row r="1715" spans="4:5" s="144" customFormat="1" ht="15.75">
      <c r="D1715" s="265"/>
      <c r="E1715" s="265"/>
    </row>
    <row r="1716" spans="4:5" s="144" customFormat="1" ht="15.75">
      <c r="D1716" s="265"/>
      <c r="E1716" s="265"/>
    </row>
    <row r="1717" spans="4:5" s="144" customFormat="1" ht="15.75">
      <c r="D1717" s="265"/>
      <c r="E1717" s="265"/>
    </row>
    <row r="1718" spans="4:5" s="144" customFormat="1" ht="15.75">
      <c r="D1718" s="265"/>
      <c r="E1718" s="265"/>
    </row>
    <row r="1719" spans="4:5" s="144" customFormat="1" ht="15.75">
      <c r="D1719" s="265"/>
      <c r="E1719" s="265"/>
    </row>
    <row r="1720" spans="4:5" s="144" customFormat="1" ht="15.75">
      <c r="D1720" s="265"/>
      <c r="E1720" s="265"/>
    </row>
    <row r="1721" spans="4:5" s="144" customFormat="1" ht="15.75">
      <c r="D1721" s="265"/>
      <c r="E1721" s="265"/>
    </row>
    <row r="1722" spans="4:5" s="144" customFormat="1" ht="15.75">
      <c r="D1722" s="265"/>
      <c r="E1722" s="265"/>
    </row>
    <row r="1723" spans="4:5" s="144" customFormat="1" ht="15.75">
      <c r="D1723" s="265"/>
      <c r="E1723" s="265"/>
    </row>
    <row r="1724" spans="4:5" s="144" customFormat="1" ht="15.75">
      <c r="D1724" s="265"/>
      <c r="E1724" s="265"/>
    </row>
    <row r="1725" spans="4:5" s="144" customFormat="1" ht="15.75">
      <c r="D1725" s="265"/>
      <c r="E1725" s="265"/>
    </row>
    <row r="1726" spans="4:5" s="144" customFormat="1" ht="15.75">
      <c r="D1726" s="265"/>
      <c r="E1726" s="265"/>
    </row>
    <row r="1727" spans="4:5" s="144" customFormat="1" ht="15.75">
      <c r="D1727" s="265"/>
      <c r="E1727" s="265"/>
    </row>
    <row r="1728" spans="4:5" s="144" customFormat="1" ht="15.75">
      <c r="D1728" s="265"/>
      <c r="E1728" s="265"/>
    </row>
    <row r="1729" spans="4:5" s="144" customFormat="1" ht="15.75">
      <c r="D1729" s="265"/>
      <c r="E1729" s="265"/>
    </row>
    <row r="1730" spans="4:5" s="144" customFormat="1" ht="15.75">
      <c r="D1730" s="265"/>
      <c r="E1730" s="265"/>
    </row>
    <row r="1731" spans="4:5" s="144" customFormat="1" ht="15.75">
      <c r="D1731" s="265"/>
      <c r="E1731" s="265"/>
    </row>
    <row r="1732" spans="4:5" s="144" customFormat="1" ht="15.75">
      <c r="D1732" s="265"/>
      <c r="E1732" s="265"/>
    </row>
    <row r="1733" spans="4:5" s="144" customFormat="1" ht="15.75">
      <c r="D1733" s="265"/>
      <c r="E1733" s="265"/>
    </row>
    <row r="1734" spans="4:5" s="144" customFormat="1" ht="15.75">
      <c r="D1734" s="265"/>
      <c r="E1734" s="265"/>
    </row>
    <row r="1735" spans="4:5" s="144" customFormat="1" ht="15.75">
      <c r="D1735" s="265"/>
      <c r="E1735" s="265"/>
    </row>
    <row r="1736" spans="4:5" s="144" customFormat="1" ht="15.75">
      <c r="D1736" s="265"/>
      <c r="E1736" s="265"/>
    </row>
    <row r="1737" spans="4:5" s="144" customFormat="1" ht="15.75">
      <c r="D1737" s="265"/>
      <c r="E1737" s="265"/>
    </row>
    <row r="1738" spans="4:5" s="144" customFormat="1" ht="15.75">
      <c r="D1738" s="265"/>
      <c r="E1738" s="265"/>
    </row>
    <row r="1739" spans="4:5" s="144" customFormat="1" ht="15.75">
      <c r="D1739" s="265"/>
      <c r="E1739" s="265"/>
    </row>
    <row r="1740" spans="4:5" s="144" customFormat="1" ht="15.75">
      <c r="D1740" s="265"/>
      <c r="E1740" s="265"/>
    </row>
    <row r="1741" spans="4:5" s="144" customFormat="1" ht="15.75">
      <c r="D1741" s="265"/>
      <c r="E1741" s="265"/>
    </row>
    <row r="1742" spans="4:5" s="144" customFormat="1" ht="15.75">
      <c r="D1742" s="265"/>
      <c r="E1742" s="265"/>
    </row>
    <row r="1743" spans="4:5" s="144" customFormat="1" ht="15.75">
      <c r="D1743" s="265"/>
      <c r="E1743" s="265"/>
    </row>
    <row r="1744" spans="4:5" s="144" customFormat="1" ht="15.75">
      <c r="D1744" s="265"/>
      <c r="E1744" s="265"/>
    </row>
    <row r="1745" spans="4:5" s="144" customFormat="1" ht="15.75">
      <c r="D1745" s="265"/>
      <c r="E1745" s="265"/>
    </row>
    <row r="1746" spans="4:5" s="144" customFormat="1" ht="15.75">
      <c r="D1746" s="265"/>
      <c r="E1746" s="265"/>
    </row>
    <row r="1747" spans="4:5" s="144" customFormat="1" ht="15.75">
      <c r="D1747" s="265"/>
      <c r="E1747" s="265"/>
    </row>
    <row r="1748" spans="4:5" s="144" customFormat="1" ht="15.75">
      <c r="D1748" s="265"/>
      <c r="E1748" s="265"/>
    </row>
    <row r="1749" spans="4:5" s="144" customFormat="1" ht="15.75">
      <c r="D1749" s="265"/>
      <c r="E1749" s="265"/>
    </row>
    <row r="1750" spans="4:5" s="144" customFormat="1" ht="15.75">
      <c r="D1750" s="265"/>
      <c r="E1750" s="265"/>
    </row>
    <row r="1751" spans="4:5" s="144" customFormat="1" ht="15.75">
      <c r="D1751" s="265"/>
      <c r="E1751" s="265"/>
    </row>
    <row r="1752" spans="4:5" s="144" customFormat="1" ht="15.75">
      <c r="D1752" s="265"/>
      <c r="E1752" s="265"/>
    </row>
    <row r="1753" spans="4:5" s="144" customFormat="1" ht="15.75">
      <c r="D1753" s="265"/>
      <c r="E1753" s="265"/>
    </row>
    <row r="1754" spans="4:5" s="144" customFormat="1" ht="15.75">
      <c r="D1754" s="265"/>
      <c r="E1754" s="265"/>
    </row>
    <row r="1755" spans="4:5" s="144" customFormat="1" ht="15.75">
      <c r="D1755" s="265"/>
      <c r="E1755" s="265"/>
    </row>
    <row r="1756" spans="4:5" s="144" customFormat="1" ht="15.75">
      <c r="D1756" s="265"/>
      <c r="E1756" s="265"/>
    </row>
    <row r="1757" spans="4:5" s="144" customFormat="1" ht="15.75">
      <c r="D1757" s="265"/>
      <c r="E1757" s="265"/>
    </row>
    <row r="1758" spans="4:5" s="144" customFormat="1" ht="15.75">
      <c r="D1758" s="265"/>
      <c r="E1758" s="265"/>
    </row>
    <row r="1759" spans="4:5" s="144" customFormat="1" ht="15.75">
      <c r="D1759" s="265"/>
      <c r="E1759" s="265"/>
    </row>
    <row r="1760" spans="4:5" s="144" customFormat="1" ht="15.75">
      <c r="D1760" s="265"/>
      <c r="E1760" s="265"/>
    </row>
    <row r="1761" spans="4:5" s="144" customFormat="1" ht="15.75">
      <c r="D1761" s="265"/>
      <c r="E1761" s="265"/>
    </row>
    <row r="1762" spans="4:5" s="144" customFormat="1" ht="15.75">
      <c r="D1762" s="265"/>
      <c r="E1762" s="265"/>
    </row>
    <row r="1763" spans="4:5" s="144" customFormat="1" ht="15.75">
      <c r="D1763" s="265"/>
      <c r="E1763" s="265"/>
    </row>
    <row r="1764" spans="4:5" s="144" customFormat="1" ht="15.75">
      <c r="D1764" s="265"/>
      <c r="E1764" s="265"/>
    </row>
    <row r="1765" spans="4:5" s="144" customFormat="1" ht="15.75">
      <c r="D1765" s="265"/>
      <c r="E1765" s="265"/>
    </row>
    <row r="1766" spans="4:5" s="144" customFormat="1" ht="15.75">
      <c r="D1766" s="265"/>
      <c r="E1766" s="265"/>
    </row>
    <row r="1767" spans="4:5" s="144" customFormat="1" ht="15.75">
      <c r="D1767" s="265"/>
      <c r="E1767" s="265"/>
    </row>
    <row r="1768" spans="4:5" s="144" customFormat="1" ht="15.75">
      <c r="D1768" s="265"/>
      <c r="E1768" s="265"/>
    </row>
    <row r="1769" spans="4:5" s="144" customFormat="1" ht="15.75">
      <c r="D1769" s="265"/>
      <c r="E1769" s="265"/>
    </row>
    <row r="1770" spans="4:5" s="144" customFormat="1" ht="15.75">
      <c r="D1770" s="265"/>
      <c r="E1770" s="265"/>
    </row>
    <row r="1771" spans="4:5" s="144" customFormat="1" ht="15.75">
      <c r="D1771" s="265"/>
      <c r="E1771" s="265"/>
    </row>
    <row r="1772" spans="4:5" s="144" customFormat="1" ht="15.75">
      <c r="D1772" s="265"/>
      <c r="E1772" s="265"/>
    </row>
    <row r="1773" spans="4:5" s="144" customFormat="1" ht="15.75">
      <c r="D1773" s="265"/>
      <c r="E1773" s="265"/>
    </row>
    <row r="1774" spans="4:5" s="144" customFormat="1" ht="15.75">
      <c r="D1774" s="265"/>
      <c r="E1774" s="265"/>
    </row>
    <row r="1775" spans="4:5" s="144" customFormat="1" ht="15.75">
      <c r="D1775" s="265"/>
      <c r="E1775" s="265"/>
    </row>
    <row r="1776" spans="4:5" s="144" customFormat="1" ht="15.75">
      <c r="D1776" s="265"/>
      <c r="E1776" s="265"/>
    </row>
    <row r="1777" spans="4:5" s="144" customFormat="1" ht="15.75">
      <c r="D1777" s="265"/>
      <c r="E1777" s="265"/>
    </row>
    <row r="1778" spans="4:5" s="144" customFormat="1" ht="15.75">
      <c r="D1778" s="265"/>
      <c r="E1778" s="265"/>
    </row>
    <row r="1779" spans="4:5" s="144" customFormat="1" ht="15.75">
      <c r="D1779" s="265"/>
      <c r="E1779" s="265"/>
    </row>
    <row r="1780" spans="4:5" s="144" customFormat="1" ht="15.75">
      <c r="D1780" s="265"/>
      <c r="E1780" s="265"/>
    </row>
    <row r="1781" spans="4:5" s="144" customFormat="1" ht="15.75">
      <c r="D1781" s="265"/>
      <c r="E1781" s="265"/>
    </row>
    <row r="1782" spans="4:5" s="144" customFormat="1" ht="15.75">
      <c r="D1782" s="265"/>
      <c r="E1782" s="265"/>
    </row>
    <row r="1783" spans="4:5" s="144" customFormat="1" ht="15.75">
      <c r="D1783" s="265"/>
      <c r="E1783" s="265"/>
    </row>
    <row r="1784" spans="4:5" s="144" customFormat="1" ht="15.75">
      <c r="D1784" s="265"/>
      <c r="E1784" s="265"/>
    </row>
    <row r="1785" spans="4:5" s="144" customFormat="1" ht="15.75">
      <c r="D1785" s="265"/>
      <c r="E1785" s="265"/>
    </row>
    <row r="1786" spans="4:5" s="144" customFormat="1" ht="15.75">
      <c r="D1786" s="265"/>
      <c r="E1786" s="265"/>
    </row>
    <row r="1787" spans="4:5" s="144" customFormat="1" ht="15.75">
      <c r="D1787" s="265"/>
      <c r="E1787" s="265"/>
    </row>
    <row r="1788" spans="4:5" s="144" customFormat="1" ht="15.75">
      <c r="D1788" s="265"/>
      <c r="E1788" s="265"/>
    </row>
    <row r="1789" spans="4:5" s="144" customFormat="1" ht="15.75">
      <c r="D1789" s="265"/>
      <c r="E1789" s="265"/>
    </row>
    <row r="1790" spans="4:5" s="144" customFormat="1" ht="15.75">
      <c r="D1790" s="265"/>
      <c r="E1790" s="265"/>
    </row>
    <row r="1791" spans="4:5" s="144" customFormat="1" ht="15.75">
      <c r="D1791" s="265"/>
      <c r="E1791" s="265"/>
    </row>
    <row r="1792" spans="4:5" s="144" customFormat="1" ht="15.75">
      <c r="D1792" s="265"/>
      <c r="E1792" s="265"/>
    </row>
    <row r="1793" spans="4:5" s="144" customFormat="1" ht="15.75">
      <c r="D1793" s="265"/>
      <c r="E1793" s="265"/>
    </row>
    <row r="1794" spans="4:5" s="144" customFormat="1" ht="15.75">
      <c r="D1794" s="265"/>
      <c r="E1794" s="265"/>
    </row>
    <row r="1795" spans="4:5" s="144" customFormat="1" ht="15.75">
      <c r="D1795" s="265"/>
      <c r="E1795" s="265"/>
    </row>
    <row r="1796" spans="4:5" s="144" customFormat="1" ht="15.75">
      <c r="D1796" s="265"/>
      <c r="E1796" s="265"/>
    </row>
    <row r="1797" spans="4:5" s="144" customFormat="1" ht="15.75">
      <c r="D1797" s="265"/>
      <c r="E1797" s="265"/>
    </row>
    <row r="1798" spans="4:5" s="144" customFormat="1" ht="15.75">
      <c r="D1798" s="265"/>
      <c r="E1798" s="265"/>
    </row>
    <row r="1799" spans="4:5" s="144" customFormat="1" ht="15.75">
      <c r="D1799" s="265"/>
      <c r="E1799" s="265"/>
    </row>
    <row r="1800" spans="4:5" s="144" customFormat="1" ht="15.75">
      <c r="D1800" s="265"/>
      <c r="E1800" s="265"/>
    </row>
    <row r="1801" spans="4:5" s="144" customFormat="1" ht="15.75">
      <c r="D1801" s="265"/>
      <c r="E1801" s="265"/>
    </row>
    <row r="1802" spans="4:5" s="144" customFormat="1" ht="15.75">
      <c r="D1802" s="265"/>
      <c r="E1802" s="265"/>
    </row>
    <row r="1803" spans="4:5" s="144" customFormat="1" ht="15.75">
      <c r="D1803" s="265"/>
      <c r="E1803" s="265"/>
    </row>
    <row r="1804" spans="4:5" s="144" customFormat="1" ht="15.75">
      <c r="D1804" s="265"/>
      <c r="E1804" s="265"/>
    </row>
    <row r="1805" spans="4:5" s="144" customFormat="1" ht="15.75">
      <c r="D1805" s="265"/>
      <c r="E1805" s="265"/>
    </row>
    <row r="1806" spans="4:5" s="144" customFormat="1" ht="15.75">
      <c r="D1806" s="265"/>
      <c r="E1806" s="265"/>
    </row>
    <row r="1807" spans="4:5" s="144" customFormat="1" ht="15.75">
      <c r="D1807" s="265"/>
      <c r="E1807" s="265"/>
    </row>
    <row r="1808" spans="4:5" s="144" customFormat="1" ht="15.75">
      <c r="D1808" s="265"/>
      <c r="E1808" s="265"/>
    </row>
    <row r="1809" spans="4:5" s="144" customFormat="1" ht="15.75">
      <c r="D1809" s="265"/>
      <c r="E1809" s="265"/>
    </row>
    <row r="1810" spans="4:5" s="144" customFormat="1" ht="15.75">
      <c r="D1810" s="265"/>
      <c r="E1810" s="265"/>
    </row>
    <row r="1811" spans="4:5" s="144" customFormat="1" ht="15.75">
      <c r="D1811" s="265"/>
      <c r="E1811" s="265"/>
    </row>
    <row r="1812" spans="4:5" s="144" customFormat="1" ht="15.75">
      <c r="D1812" s="265"/>
      <c r="E1812" s="265"/>
    </row>
    <row r="1813" spans="4:5" s="144" customFormat="1" ht="15.75">
      <c r="D1813" s="265"/>
      <c r="E1813" s="265"/>
    </row>
    <row r="1814" spans="4:5" s="144" customFormat="1" ht="15.75">
      <c r="D1814" s="265"/>
      <c r="E1814" s="265"/>
    </row>
    <row r="1815" spans="4:5" s="144" customFormat="1" ht="15.75">
      <c r="D1815" s="265"/>
      <c r="E1815" s="265"/>
    </row>
    <row r="1816" spans="4:5" s="144" customFormat="1" ht="15.75">
      <c r="D1816" s="265"/>
      <c r="E1816" s="265"/>
    </row>
    <row r="1817" spans="4:5" s="144" customFormat="1" ht="15.75">
      <c r="D1817" s="265"/>
      <c r="E1817" s="265"/>
    </row>
    <row r="1818" spans="4:5" s="144" customFormat="1" ht="15.75">
      <c r="D1818" s="265"/>
      <c r="E1818" s="265"/>
    </row>
    <row r="1819" spans="4:5" s="144" customFormat="1" ht="15.75">
      <c r="D1819" s="265"/>
      <c r="E1819" s="265"/>
    </row>
    <row r="1820" spans="4:5" s="144" customFormat="1" ht="15.75">
      <c r="D1820" s="265"/>
      <c r="E1820" s="265"/>
    </row>
    <row r="1821" spans="4:5" s="144" customFormat="1" ht="15.75">
      <c r="D1821" s="265"/>
      <c r="E1821" s="265"/>
    </row>
    <row r="1822" spans="4:5" s="144" customFormat="1" ht="15.75">
      <c r="D1822" s="265"/>
      <c r="E1822" s="265"/>
    </row>
    <row r="1823" spans="4:5" s="144" customFormat="1" ht="15.75">
      <c r="D1823" s="265"/>
      <c r="E1823" s="265"/>
    </row>
    <row r="1824" spans="4:5" s="144" customFormat="1" ht="15.75">
      <c r="D1824" s="265"/>
      <c r="E1824" s="265"/>
    </row>
    <row r="1825" spans="4:5" s="144" customFormat="1" ht="15.75">
      <c r="D1825" s="265"/>
      <c r="E1825" s="265"/>
    </row>
    <row r="1826" spans="4:5" s="144" customFormat="1" ht="15.75">
      <c r="D1826" s="265"/>
      <c r="E1826" s="265"/>
    </row>
    <row r="1827" spans="4:5" s="144" customFormat="1" ht="15.75">
      <c r="D1827" s="265"/>
      <c r="E1827" s="265"/>
    </row>
    <row r="1828" spans="4:5" s="144" customFormat="1" ht="15.75">
      <c r="D1828" s="265"/>
      <c r="E1828" s="265"/>
    </row>
    <row r="1829" spans="4:5" s="144" customFormat="1" ht="15.75">
      <c r="D1829" s="265"/>
      <c r="E1829" s="265"/>
    </row>
    <row r="1830" spans="4:5" s="144" customFormat="1" ht="15.75">
      <c r="D1830" s="265"/>
      <c r="E1830" s="265"/>
    </row>
    <row r="1831" spans="4:5" s="144" customFormat="1" ht="15.75">
      <c r="D1831" s="265"/>
      <c r="E1831" s="265"/>
    </row>
    <row r="1832" spans="4:5" s="144" customFormat="1" ht="15.75">
      <c r="D1832" s="265"/>
      <c r="E1832" s="265"/>
    </row>
    <row r="1833" spans="4:5" s="144" customFormat="1" ht="15.75">
      <c r="D1833" s="265"/>
      <c r="E1833" s="265"/>
    </row>
    <row r="1834" spans="4:5" s="144" customFormat="1" ht="15.75">
      <c r="D1834" s="265"/>
      <c r="E1834" s="265"/>
    </row>
    <row r="1835" spans="4:5" s="144" customFormat="1" ht="15.75">
      <c r="D1835" s="265"/>
      <c r="E1835" s="265"/>
    </row>
    <row r="1836" spans="4:5" s="144" customFormat="1" ht="15.75">
      <c r="D1836" s="265"/>
      <c r="E1836" s="265"/>
    </row>
    <row r="1837" spans="4:5" s="144" customFormat="1" ht="15.75">
      <c r="D1837" s="265"/>
      <c r="E1837" s="265"/>
    </row>
    <row r="1838" spans="4:5" s="144" customFormat="1" ht="15.75">
      <c r="D1838" s="265"/>
      <c r="E1838" s="265"/>
    </row>
    <row r="1839" spans="4:5" s="144" customFormat="1" ht="15.75">
      <c r="D1839" s="265"/>
      <c r="E1839" s="265"/>
    </row>
    <row r="1840" spans="4:5" s="144" customFormat="1" ht="15.75">
      <c r="D1840" s="265"/>
      <c r="E1840" s="265"/>
    </row>
    <row r="1841" spans="4:5" s="144" customFormat="1" ht="15.75">
      <c r="D1841" s="265"/>
      <c r="E1841" s="265"/>
    </row>
    <row r="1842" spans="4:5" s="144" customFormat="1" ht="15.75">
      <c r="D1842" s="265"/>
      <c r="E1842" s="265"/>
    </row>
    <row r="1843" spans="4:5" s="144" customFormat="1" ht="15.75">
      <c r="D1843" s="265"/>
      <c r="E1843" s="265"/>
    </row>
    <row r="1844" spans="4:5" s="144" customFormat="1" ht="15.75">
      <c r="D1844" s="265"/>
      <c r="E1844" s="265"/>
    </row>
    <row r="1845" spans="4:5" s="144" customFormat="1" ht="15.75">
      <c r="D1845" s="265"/>
      <c r="E1845" s="265"/>
    </row>
    <row r="1846" spans="4:5" s="144" customFormat="1" ht="15.75">
      <c r="D1846" s="265"/>
      <c r="E1846" s="265"/>
    </row>
    <row r="1847" spans="4:5" s="144" customFormat="1" ht="15.75">
      <c r="D1847" s="265"/>
      <c r="E1847" s="265"/>
    </row>
    <row r="1848" spans="4:5" s="144" customFormat="1" ht="15.75">
      <c r="D1848" s="265"/>
      <c r="E1848" s="265"/>
    </row>
    <row r="1849" spans="4:5" s="144" customFormat="1" ht="15.75">
      <c r="D1849" s="265"/>
      <c r="E1849" s="265"/>
    </row>
    <row r="1850" spans="4:5" s="144" customFormat="1" ht="15.75">
      <c r="D1850" s="265"/>
      <c r="E1850" s="265"/>
    </row>
    <row r="1851" spans="4:5" s="144" customFormat="1" ht="15.75">
      <c r="D1851" s="265"/>
      <c r="E1851" s="265"/>
    </row>
    <row r="1852" spans="4:5" s="144" customFormat="1" ht="15.75">
      <c r="D1852" s="265"/>
      <c r="E1852" s="265"/>
    </row>
    <row r="1853" spans="4:5" s="144" customFormat="1" ht="15.75">
      <c r="D1853" s="265"/>
      <c r="E1853" s="265"/>
    </row>
    <row r="1854" spans="4:5" s="144" customFormat="1" ht="15.75">
      <c r="D1854" s="265"/>
      <c r="E1854" s="265"/>
    </row>
    <row r="1855" spans="4:5" s="144" customFormat="1" ht="15.75">
      <c r="D1855" s="265"/>
      <c r="E1855" s="265"/>
    </row>
    <row r="1856" spans="4:5" s="144" customFormat="1" ht="15.75">
      <c r="D1856" s="265"/>
      <c r="E1856" s="265"/>
    </row>
    <row r="1857" spans="4:5" s="144" customFormat="1" ht="15.75">
      <c r="D1857" s="265"/>
      <c r="E1857" s="265"/>
    </row>
    <row r="1858" spans="4:5" s="144" customFormat="1" ht="15.75">
      <c r="D1858" s="265"/>
      <c r="E1858" s="265"/>
    </row>
    <row r="1859" spans="4:5" s="144" customFormat="1" ht="15.75">
      <c r="D1859" s="265"/>
      <c r="E1859" s="265"/>
    </row>
    <row r="1860" spans="4:5" s="144" customFormat="1" ht="15.75">
      <c r="D1860" s="265"/>
      <c r="E1860" s="265"/>
    </row>
    <row r="1861" spans="4:5" s="144" customFormat="1" ht="15.75">
      <c r="D1861" s="265"/>
      <c r="E1861" s="265"/>
    </row>
    <row r="1862" spans="4:5" s="144" customFormat="1" ht="15.75">
      <c r="D1862" s="265"/>
      <c r="E1862" s="265"/>
    </row>
    <row r="1863" spans="4:5" s="144" customFormat="1" ht="15.75">
      <c r="D1863" s="265"/>
      <c r="E1863" s="265"/>
    </row>
    <row r="1864" spans="4:5" s="144" customFormat="1" ht="15.75">
      <c r="D1864" s="265"/>
      <c r="E1864" s="265"/>
    </row>
    <row r="1865" spans="4:5" s="144" customFormat="1" ht="15.75">
      <c r="D1865" s="265"/>
      <c r="E1865" s="265"/>
    </row>
    <row r="1866" spans="4:5" s="144" customFormat="1" ht="15.75">
      <c r="D1866" s="265"/>
      <c r="E1866" s="265"/>
    </row>
    <row r="1867" spans="4:5" s="144" customFormat="1" ht="15.75">
      <c r="D1867" s="265"/>
      <c r="E1867" s="265"/>
    </row>
    <row r="1868" spans="4:5" s="144" customFormat="1" ht="15.75">
      <c r="D1868" s="265"/>
      <c r="E1868" s="265"/>
    </row>
    <row r="1869" spans="4:5" s="144" customFormat="1" ht="15.75">
      <c r="D1869" s="265"/>
      <c r="E1869" s="265"/>
    </row>
    <row r="1870" spans="4:5" s="144" customFormat="1" ht="15.75">
      <c r="D1870" s="265"/>
      <c r="E1870" s="265"/>
    </row>
    <row r="1871" spans="4:5" s="144" customFormat="1" ht="15.75">
      <c r="D1871" s="265"/>
      <c r="E1871" s="265"/>
    </row>
    <row r="1872" spans="4:5" s="144" customFormat="1" ht="15.75">
      <c r="D1872" s="265"/>
      <c r="E1872" s="265"/>
    </row>
    <row r="1873" spans="4:5" s="144" customFormat="1" ht="15.75">
      <c r="D1873" s="265"/>
      <c r="E1873" s="265"/>
    </row>
    <row r="1874" spans="4:5" s="144" customFormat="1" ht="15.75">
      <c r="D1874" s="265"/>
      <c r="E1874" s="265"/>
    </row>
    <row r="1875" spans="4:5" s="144" customFormat="1" ht="15.75">
      <c r="D1875" s="265"/>
      <c r="E1875" s="265"/>
    </row>
    <row r="1876" spans="4:5" s="144" customFormat="1" ht="15.75">
      <c r="D1876" s="265"/>
      <c r="E1876" s="265"/>
    </row>
    <row r="1877" spans="4:5" s="144" customFormat="1" ht="15.75">
      <c r="D1877" s="265"/>
      <c r="E1877" s="265"/>
    </row>
    <row r="1878" spans="4:5" s="144" customFormat="1" ht="15.75">
      <c r="D1878" s="265"/>
      <c r="E1878" s="265"/>
    </row>
    <row r="1879" spans="4:5" s="144" customFormat="1" ht="15.75">
      <c r="D1879" s="265"/>
      <c r="E1879" s="265"/>
    </row>
    <row r="1880" spans="4:5" s="144" customFormat="1" ht="15.75">
      <c r="D1880" s="265"/>
      <c r="E1880" s="265"/>
    </row>
    <row r="1881" spans="4:5" s="144" customFormat="1" ht="15.75">
      <c r="D1881" s="265"/>
      <c r="E1881" s="265"/>
    </row>
    <row r="1882" spans="4:5" s="144" customFormat="1" ht="15.75">
      <c r="D1882" s="265"/>
      <c r="E1882" s="265"/>
    </row>
    <row r="1883" spans="4:5" s="144" customFormat="1" ht="15.75">
      <c r="D1883" s="265"/>
      <c r="E1883" s="265"/>
    </row>
    <row r="1884" spans="4:5" s="144" customFormat="1" ht="15.75">
      <c r="D1884" s="265"/>
      <c r="E1884" s="265"/>
    </row>
    <row r="1885" spans="4:5" s="144" customFormat="1" ht="15.75">
      <c r="D1885" s="265"/>
      <c r="E1885" s="265"/>
    </row>
    <row r="1886" spans="4:5" s="144" customFormat="1" ht="15.75">
      <c r="D1886" s="265"/>
      <c r="E1886" s="265"/>
    </row>
    <row r="1887" spans="4:5" s="144" customFormat="1" ht="15.75">
      <c r="D1887" s="265"/>
      <c r="E1887" s="265"/>
    </row>
    <row r="1888" spans="4:5" s="144" customFormat="1" ht="15.75">
      <c r="D1888" s="265"/>
      <c r="E1888" s="265"/>
    </row>
    <row r="1889" spans="4:5" s="144" customFormat="1" ht="15.75">
      <c r="D1889" s="265"/>
      <c r="E1889" s="265"/>
    </row>
    <row r="1890" spans="4:5" s="144" customFormat="1" ht="15.75">
      <c r="D1890" s="265"/>
      <c r="E1890" s="265"/>
    </row>
    <row r="1891" spans="4:5" s="144" customFormat="1" ht="15.75">
      <c r="D1891" s="265"/>
      <c r="E1891" s="265"/>
    </row>
    <row r="1892" spans="4:5" s="144" customFormat="1" ht="15.75">
      <c r="D1892" s="265"/>
      <c r="E1892" s="265"/>
    </row>
    <row r="1893" spans="4:5" s="144" customFormat="1" ht="15.75">
      <c r="D1893" s="265"/>
      <c r="E1893" s="265"/>
    </row>
    <row r="1894" spans="4:5" s="144" customFormat="1" ht="15.75">
      <c r="D1894" s="265"/>
      <c r="E1894" s="265"/>
    </row>
    <row r="1895" spans="4:5" s="144" customFormat="1" ht="15.75">
      <c r="D1895" s="265"/>
      <c r="E1895" s="265"/>
    </row>
    <row r="1896" spans="4:5" s="144" customFormat="1" ht="15.75">
      <c r="D1896" s="265"/>
      <c r="E1896" s="265"/>
    </row>
    <row r="1897" spans="4:5" s="144" customFormat="1" ht="15.75">
      <c r="D1897" s="265"/>
      <c r="E1897" s="265"/>
    </row>
    <row r="1898" spans="4:5" s="144" customFormat="1" ht="15.75">
      <c r="D1898" s="265"/>
      <c r="E1898" s="265"/>
    </row>
    <row r="1899" spans="4:5" s="144" customFormat="1" ht="15.75">
      <c r="D1899" s="265"/>
      <c r="E1899" s="265"/>
    </row>
    <row r="1900" spans="4:5" s="144" customFormat="1" ht="15.75">
      <c r="D1900" s="265"/>
      <c r="E1900" s="265"/>
    </row>
    <row r="1901" spans="4:5" s="144" customFormat="1" ht="15.75">
      <c r="D1901" s="265"/>
      <c r="E1901" s="265"/>
    </row>
    <row r="1902" spans="4:5" s="144" customFormat="1" ht="15.75">
      <c r="D1902" s="265"/>
      <c r="E1902" s="265"/>
    </row>
    <row r="1903" spans="4:5" s="144" customFormat="1" ht="15.75">
      <c r="D1903" s="265"/>
      <c r="E1903" s="265"/>
    </row>
    <row r="1904" spans="4:5" s="144" customFormat="1" ht="15.75">
      <c r="D1904" s="265"/>
      <c r="E1904" s="265"/>
    </row>
    <row r="1905" spans="4:5" s="144" customFormat="1" ht="15.75">
      <c r="D1905" s="265"/>
      <c r="E1905" s="265"/>
    </row>
    <row r="1906" spans="4:5" s="144" customFormat="1" ht="15.75">
      <c r="D1906" s="265"/>
      <c r="E1906" s="265"/>
    </row>
    <row r="1907" spans="4:5" s="144" customFormat="1" ht="15.75">
      <c r="D1907" s="265"/>
      <c r="E1907" s="265"/>
    </row>
    <row r="1908" spans="4:5" s="144" customFormat="1" ht="15.75">
      <c r="D1908" s="265"/>
      <c r="E1908" s="265"/>
    </row>
    <row r="1909" spans="4:5" s="144" customFormat="1" ht="15.75">
      <c r="D1909" s="265"/>
      <c r="E1909" s="265"/>
    </row>
    <row r="1910" spans="4:5" s="144" customFormat="1" ht="15.75">
      <c r="D1910" s="265"/>
      <c r="E1910" s="265"/>
    </row>
    <row r="1911" spans="4:5" s="144" customFormat="1" ht="15.75">
      <c r="D1911" s="265"/>
      <c r="E1911" s="265"/>
    </row>
    <row r="1912" spans="4:5" s="144" customFormat="1" ht="15.75">
      <c r="D1912" s="265"/>
      <c r="E1912" s="265"/>
    </row>
    <row r="1913" spans="4:5" s="144" customFormat="1" ht="15.75">
      <c r="D1913" s="265"/>
      <c r="E1913" s="265"/>
    </row>
    <row r="1914" spans="4:5" s="144" customFormat="1" ht="15.75">
      <c r="D1914" s="265"/>
      <c r="E1914" s="265"/>
    </row>
    <row r="1915" spans="4:5" s="144" customFormat="1" ht="15.75">
      <c r="D1915" s="265"/>
      <c r="E1915" s="265"/>
    </row>
    <row r="1916" spans="4:5" s="144" customFormat="1" ht="15.75">
      <c r="D1916" s="265"/>
      <c r="E1916" s="265"/>
    </row>
    <row r="1917" spans="4:5" s="144" customFormat="1" ht="15.75">
      <c r="D1917" s="265"/>
      <c r="E1917" s="265"/>
    </row>
    <row r="1918" spans="4:5" s="144" customFormat="1" ht="15.75">
      <c r="D1918" s="265"/>
      <c r="E1918" s="265"/>
    </row>
    <row r="1919" spans="4:5" s="144" customFormat="1" ht="15.75">
      <c r="D1919" s="265"/>
      <c r="E1919" s="265"/>
    </row>
    <row r="1920" spans="4:5" s="144" customFormat="1" ht="15.75">
      <c r="D1920" s="265"/>
      <c r="E1920" s="265"/>
    </row>
    <row r="1921" spans="4:5" s="144" customFormat="1" ht="15.75">
      <c r="D1921" s="265"/>
      <c r="E1921" s="265"/>
    </row>
    <row r="1922" spans="4:5" s="144" customFormat="1" ht="15.75">
      <c r="D1922" s="265"/>
      <c r="E1922" s="265"/>
    </row>
    <row r="1923" spans="4:5" s="144" customFormat="1" ht="15.75">
      <c r="D1923" s="265"/>
      <c r="E1923" s="265"/>
    </row>
    <row r="1924" spans="4:5" s="144" customFormat="1" ht="15.75">
      <c r="D1924" s="265"/>
      <c r="E1924" s="265"/>
    </row>
    <row r="1925" spans="4:5" s="144" customFormat="1" ht="15.75">
      <c r="D1925" s="265"/>
      <c r="E1925" s="265"/>
    </row>
    <row r="1926" spans="4:5" s="144" customFormat="1" ht="15.75">
      <c r="D1926" s="265"/>
      <c r="E1926" s="265"/>
    </row>
    <row r="1927" spans="4:5" s="144" customFormat="1" ht="15.75">
      <c r="D1927" s="265"/>
      <c r="E1927" s="265"/>
    </row>
    <row r="1928" spans="4:5" s="144" customFormat="1" ht="15.75">
      <c r="D1928" s="265"/>
      <c r="E1928" s="265"/>
    </row>
    <row r="1929" spans="4:5" s="144" customFormat="1" ht="15.75">
      <c r="D1929" s="265"/>
      <c r="E1929" s="265"/>
    </row>
    <row r="1930" spans="4:5" s="144" customFormat="1" ht="15.75">
      <c r="D1930" s="265"/>
      <c r="E1930" s="265"/>
    </row>
    <row r="1931" spans="4:5" s="144" customFormat="1" ht="15.75">
      <c r="D1931" s="265"/>
      <c r="E1931" s="265"/>
    </row>
    <row r="1932" spans="4:5" s="144" customFormat="1" ht="15.75">
      <c r="D1932" s="265"/>
      <c r="E1932" s="265"/>
    </row>
    <row r="1933" spans="4:5" s="144" customFormat="1" ht="15.75">
      <c r="D1933" s="265"/>
      <c r="E1933" s="265"/>
    </row>
    <row r="1934" spans="4:5" s="144" customFormat="1" ht="15.75">
      <c r="D1934" s="265"/>
      <c r="E1934" s="265"/>
    </row>
    <row r="1935" spans="4:5" s="144" customFormat="1" ht="15.75">
      <c r="D1935" s="265"/>
      <c r="E1935" s="265"/>
    </row>
    <row r="1936" spans="4:5" s="144" customFormat="1" ht="15.75">
      <c r="D1936" s="265"/>
      <c r="E1936" s="265"/>
    </row>
    <row r="1937" spans="4:5" s="144" customFormat="1" ht="15.75">
      <c r="D1937" s="265"/>
      <c r="E1937" s="265"/>
    </row>
    <row r="1938" spans="4:5" s="144" customFormat="1" ht="15.75">
      <c r="D1938" s="265"/>
      <c r="E1938" s="265"/>
    </row>
    <row r="1939" spans="4:5" s="144" customFormat="1" ht="15.75">
      <c r="D1939" s="265"/>
      <c r="E1939" s="265"/>
    </row>
    <row r="1940" spans="4:5" s="144" customFormat="1" ht="15.75">
      <c r="D1940" s="265"/>
      <c r="E1940" s="265"/>
    </row>
    <row r="1941" spans="4:5" s="144" customFormat="1" ht="15.75">
      <c r="D1941" s="265"/>
      <c r="E1941" s="265"/>
    </row>
    <row r="1942" spans="4:5" s="144" customFormat="1" ht="15.75">
      <c r="D1942" s="265"/>
      <c r="E1942" s="265"/>
    </row>
    <row r="1943" spans="4:5" s="144" customFormat="1" ht="15.75">
      <c r="D1943" s="265"/>
      <c r="E1943" s="265"/>
    </row>
    <row r="1944" spans="4:5" s="144" customFormat="1" ht="15.75">
      <c r="D1944" s="265"/>
      <c r="E1944" s="265"/>
    </row>
    <row r="1945" spans="4:5" s="144" customFormat="1" ht="15.75">
      <c r="D1945" s="265"/>
      <c r="E1945" s="265"/>
    </row>
    <row r="1946" spans="4:5" s="144" customFormat="1" ht="15.75">
      <c r="D1946" s="265"/>
      <c r="E1946" s="265"/>
    </row>
    <row r="1947" spans="4:5" s="144" customFormat="1" ht="15.75">
      <c r="D1947" s="265"/>
      <c r="E1947" s="265"/>
    </row>
    <row r="1948" spans="4:5" s="144" customFormat="1" ht="15.75">
      <c r="D1948" s="265"/>
      <c r="E1948" s="265"/>
    </row>
    <row r="1949" spans="4:5" s="144" customFormat="1" ht="15.75">
      <c r="D1949" s="265"/>
      <c r="E1949" s="265"/>
    </row>
    <row r="1950" spans="4:5" s="144" customFormat="1" ht="15.75">
      <c r="D1950" s="265"/>
      <c r="E1950" s="265"/>
    </row>
    <row r="1951" spans="4:5" s="144" customFormat="1" ht="15.75">
      <c r="D1951" s="265"/>
      <c r="E1951" s="265"/>
    </row>
    <row r="1952" spans="4:5" s="144" customFormat="1" ht="15.75">
      <c r="D1952" s="265"/>
      <c r="E1952" s="265"/>
    </row>
    <row r="1953" spans="4:5" s="144" customFormat="1" ht="15.75">
      <c r="D1953" s="265"/>
      <c r="E1953" s="265"/>
    </row>
    <row r="1954" spans="4:5" s="144" customFormat="1" ht="15.75">
      <c r="D1954" s="265"/>
      <c r="E1954" s="265"/>
    </row>
    <row r="1955" spans="4:5" s="144" customFormat="1" ht="15.75">
      <c r="D1955" s="265"/>
      <c r="E1955" s="265"/>
    </row>
    <row r="1956" spans="4:5" s="144" customFormat="1" ht="15.75">
      <c r="D1956" s="265"/>
      <c r="E1956" s="265"/>
    </row>
    <row r="1957" spans="4:5" s="144" customFormat="1" ht="15.75">
      <c r="D1957" s="265"/>
      <c r="E1957" s="265"/>
    </row>
    <row r="1958" spans="4:5" s="144" customFormat="1" ht="15.75">
      <c r="D1958" s="265"/>
      <c r="E1958" s="265"/>
    </row>
    <row r="1959" spans="4:5" s="144" customFormat="1" ht="15.75">
      <c r="D1959" s="265"/>
      <c r="E1959" s="265"/>
    </row>
    <row r="1960" spans="4:5" s="144" customFormat="1" ht="15.75">
      <c r="D1960" s="265"/>
      <c r="E1960" s="265"/>
    </row>
    <row r="1961" spans="4:5" s="144" customFormat="1" ht="15.75">
      <c r="D1961" s="265"/>
      <c r="E1961" s="265"/>
    </row>
    <row r="1962" spans="4:5" s="144" customFormat="1" ht="15.75">
      <c r="D1962" s="265"/>
      <c r="E1962" s="265"/>
    </row>
    <row r="1963" spans="4:5" s="144" customFormat="1" ht="15.75">
      <c r="D1963" s="265"/>
      <c r="E1963" s="265"/>
    </row>
    <row r="1964" spans="4:5" s="144" customFormat="1" ht="15.75">
      <c r="D1964" s="265"/>
      <c r="E1964" s="265"/>
    </row>
    <row r="1965" spans="4:5" s="144" customFormat="1" ht="15.75">
      <c r="D1965" s="265"/>
      <c r="E1965" s="265"/>
    </row>
    <row r="1966" spans="4:5" s="144" customFormat="1" ht="15.75">
      <c r="D1966" s="265"/>
      <c r="E1966" s="265"/>
    </row>
    <row r="1967" spans="4:5" s="144" customFormat="1" ht="15.75">
      <c r="D1967" s="265"/>
      <c r="E1967" s="265"/>
    </row>
    <row r="1968" spans="4:5" s="144" customFormat="1" ht="15.75">
      <c r="D1968" s="265"/>
      <c r="E1968" s="265"/>
    </row>
    <row r="1969" spans="4:5" s="144" customFormat="1" ht="15.75">
      <c r="D1969" s="265"/>
      <c r="E1969" s="265"/>
    </row>
    <row r="1970" spans="4:5" s="144" customFormat="1" ht="15.75">
      <c r="D1970" s="265"/>
      <c r="E1970" s="265"/>
    </row>
    <row r="1971" spans="4:5" s="144" customFormat="1" ht="15.75">
      <c r="D1971" s="265"/>
      <c r="E1971" s="265"/>
    </row>
    <row r="1972" spans="4:5" s="144" customFormat="1" ht="15.75">
      <c r="D1972" s="265"/>
      <c r="E1972" s="265"/>
    </row>
    <row r="1973" spans="4:5" s="144" customFormat="1" ht="15.75">
      <c r="D1973" s="265"/>
      <c r="E1973" s="265"/>
    </row>
    <row r="1974" spans="4:5" s="144" customFormat="1" ht="15.75">
      <c r="D1974" s="265"/>
      <c r="E1974" s="265"/>
    </row>
    <row r="1975" spans="4:5" s="144" customFormat="1" ht="15.75">
      <c r="D1975" s="265"/>
      <c r="E1975" s="265"/>
    </row>
    <row r="1976" spans="4:5" s="144" customFormat="1" ht="15.75">
      <c r="D1976" s="265"/>
      <c r="E1976" s="265"/>
    </row>
    <row r="1977" spans="4:5" s="144" customFormat="1" ht="15.75">
      <c r="D1977" s="265"/>
      <c r="E1977" s="265"/>
    </row>
    <row r="1978" spans="4:5" s="144" customFormat="1" ht="15.75">
      <c r="D1978" s="265"/>
      <c r="E1978" s="265"/>
    </row>
    <row r="1979" spans="4:5" s="144" customFormat="1" ht="15.75">
      <c r="D1979" s="265"/>
      <c r="E1979" s="265"/>
    </row>
    <row r="1980" spans="4:5" s="144" customFormat="1" ht="15.75">
      <c r="D1980" s="265"/>
      <c r="E1980" s="265"/>
    </row>
    <row r="1981" spans="4:5" s="144" customFormat="1" ht="15.75">
      <c r="D1981" s="265"/>
      <c r="E1981" s="265"/>
    </row>
    <row r="1982" spans="4:5" s="144" customFormat="1" ht="15.75">
      <c r="D1982" s="265"/>
      <c r="E1982" s="265"/>
    </row>
    <row r="1983" spans="4:5" s="144" customFormat="1" ht="15.75">
      <c r="D1983" s="265"/>
      <c r="E1983" s="265"/>
    </row>
    <row r="1984" spans="4:5" s="144" customFormat="1" ht="15.75">
      <c r="D1984" s="265"/>
      <c r="E1984" s="265"/>
    </row>
    <row r="1985" spans="4:5" s="144" customFormat="1" ht="15.75">
      <c r="D1985" s="265"/>
      <c r="E1985" s="265"/>
    </row>
    <row r="1986" spans="4:5" s="144" customFormat="1" ht="15.75">
      <c r="D1986" s="265"/>
      <c r="E1986" s="265"/>
    </row>
    <row r="1987" spans="4:5" s="144" customFormat="1" ht="15.75">
      <c r="D1987" s="265"/>
      <c r="E1987" s="265"/>
    </row>
    <row r="1988" spans="4:5" s="144" customFormat="1" ht="15.75">
      <c r="D1988" s="265"/>
      <c r="E1988" s="265"/>
    </row>
    <row r="1989" spans="4:5" s="144" customFormat="1" ht="15.75">
      <c r="D1989" s="265"/>
      <c r="E1989" s="265"/>
    </row>
    <row r="1990" spans="4:5" s="144" customFormat="1" ht="15.75">
      <c r="D1990" s="265"/>
      <c r="E1990" s="265"/>
    </row>
    <row r="1991" spans="4:5" s="144" customFormat="1" ht="15.75">
      <c r="D1991" s="265"/>
      <c r="E1991" s="265"/>
    </row>
    <row r="1992" spans="4:5" s="144" customFormat="1" ht="15.75">
      <c r="D1992" s="265"/>
      <c r="E1992" s="265"/>
    </row>
    <row r="1993" spans="4:5" s="144" customFormat="1" ht="15.75">
      <c r="D1993" s="265"/>
      <c r="E1993" s="265"/>
    </row>
    <row r="1994" spans="4:5" s="144" customFormat="1" ht="15.75">
      <c r="D1994" s="265"/>
      <c r="E1994" s="265"/>
    </row>
    <row r="1995" spans="4:5" s="144" customFormat="1" ht="15.75">
      <c r="D1995" s="265"/>
      <c r="E1995" s="265"/>
    </row>
    <row r="1996" spans="4:5" s="144" customFormat="1" ht="15.75">
      <c r="D1996" s="265"/>
      <c r="E1996" s="265"/>
    </row>
    <row r="1997" spans="4:5" s="144" customFormat="1" ht="15.75">
      <c r="D1997" s="265"/>
      <c r="E1997" s="265"/>
    </row>
    <row r="1998" spans="4:5" s="144" customFormat="1" ht="15.75">
      <c r="D1998" s="265"/>
      <c r="E1998" s="265"/>
    </row>
    <row r="1999" spans="4:5" s="144" customFormat="1" ht="15.75">
      <c r="D1999" s="265"/>
      <c r="E1999" s="265"/>
    </row>
    <row r="2000" spans="4:5" s="144" customFormat="1" ht="15.75">
      <c r="D2000" s="265"/>
      <c r="E2000" s="265"/>
    </row>
    <row r="2001" spans="4:5" s="144" customFormat="1" ht="15.75">
      <c r="D2001" s="265"/>
      <c r="E2001" s="265"/>
    </row>
    <row r="2002" spans="4:5" s="144" customFormat="1" ht="15.75">
      <c r="D2002" s="265"/>
      <c r="E2002" s="265"/>
    </row>
    <row r="2003" spans="4:5" s="144" customFormat="1" ht="15.75">
      <c r="D2003" s="265"/>
      <c r="E2003" s="265"/>
    </row>
    <row r="2004" spans="4:5" s="144" customFormat="1" ht="15.75">
      <c r="D2004" s="265"/>
      <c r="E2004" s="265"/>
    </row>
    <row r="2005" spans="4:5" s="144" customFormat="1" ht="15.75">
      <c r="D2005" s="265"/>
      <c r="E2005" s="265"/>
    </row>
    <row r="2006" spans="4:5" s="144" customFormat="1" ht="15.75">
      <c r="D2006" s="265"/>
      <c r="E2006" s="265"/>
    </row>
    <row r="2007" spans="4:5" s="144" customFormat="1" ht="15.75">
      <c r="D2007" s="265"/>
      <c r="E2007" s="265"/>
    </row>
    <row r="2008" spans="4:5" s="144" customFormat="1" ht="15.75">
      <c r="D2008" s="265"/>
      <c r="E2008" s="265"/>
    </row>
    <row r="2009" spans="4:5" s="144" customFormat="1" ht="15.75">
      <c r="D2009" s="265"/>
      <c r="E2009" s="265"/>
    </row>
    <row r="2010" spans="4:5" s="144" customFormat="1" ht="15.75">
      <c r="D2010" s="265"/>
      <c r="E2010" s="265"/>
    </row>
    <row r="2011" spans="4:5" s="144" customFormat="1" ht="15.75">
      <c r="D2011" s="265"/>
      <c r="E2011" s="265"/>
    </row>
    <row r="2012" spans="4:5" s="144" customFormat="1" ht="15.75">
      <c r="D2012" s="265"/>
      <c r="E2012" s="265"/>
    </row>
    <row r="2013" spans="4:5" s="144" customFormat="1" ht="15.75">
      <c r="D2013" s="265"/>
      <c r="E2013" s="265"/>
    </row>
    <row r="2014" spans="4:5" s="144" customFormat="1" ht="15.75">
      <c r="D2014" s="265"/>
      <c r="E2014" s="265"/>
    </row>
    <row r="2015" spans="4:5" s="144" customFormat="1" ht="15.75">
      <c r="D2015" s="265"/>
      <c r="E2015" s="265"/>
    </row>
    <row r="2016" spans="4:5" s="144" customFormat="1" ht="15.75">
      <c r="D2016" s="265"/>
      <c r="E2016" s="265"/>
    </row>
    <row r="2017" spans="4:5" s="144" customFormat="1" ht="15.75">
      <c r="D2017" s="265"/>
      <c r="E2017" s="265"/>
    </row>
    <row r="2018" spans="4:5" s="144" customFormat="1" ht="15.75">
      <c r="D2018" s="265"/>
      <c r="E2018" s="265"/>
    </row>
    <row r="2019" spans="4:5" s="144" customFormat="1" ht="15.75">
      <c r="D2019" s="265"/>
      <c r="E2019" s="265"/>
    </row>
    <row r="2020" spans="4:5" s="144" customFormat="1" ht="15.75">
      <c r="D2020" s="265"/>
      <c r="E2020" s="265"/>
    </row>
    <row r="2021" spans="4:5" s="144" customFormat="1" ht="15.75">
      <c r="D2021" s="265"/>
      <c r="E2021" s="265"/>
    </row>
    <row r="2022" spans="4:5" s="144" customFormat="1" ht="15.75">
      <c r="D2022" s="265"/>
      <c r="E2022" s="265"/>
    </row>
    <row r="2023" spans="4:5" s="144" customFormat="1" ht="15.75">
      <c r="D2023" s="265"/>
      <c r="E2023" s="265"/>
    </row>
    <row r="2024" spans="4:5" s="144" customFormat="1" ht="15.75">
      <c r="D2024" s="265"/>
      <c r="E2024" s="265"/>
    </row>
    <row r="2025" spans="4:5" s="144" customFormat="1" ht="15.75">
      <c r="D2025" s="265"/>
      <c r="E2025" s="265"/>
    </row>
    <row r="2026" spans="4:5" s="144" customFormat="1" ht="15.75">
      <c r="D2026" s="265"/>
      <c r="E2026" s="265"/>
    </row>
    <row r="2027" spans="4:5" s="144" customFormat="1" ht="15.75">
      <c r="D2027" s="265"/>
      <c r="E2027" s="265"/>
    </row>
    <row r="2028" spans="4:5" s="144" customFormat="1" ht="15.75">
      <c r="D2028" s="265"/>
      <c r="E2028" s="265"/>
    </row>
    <row r="2029" spans="4:5" s="144" customFormat="1" ht="15.75">
      <c r="D2029" s="265"/>
      <c r="E2029" s="265"/>
    </row>
    <row r="2030" spans="4:5" s="144" customFormat="1" ht="15.75">
      <c r="D2030" s="265"/>
      <c r="E2030" s="265"/>
    </row>
    <row r="2031" spans="4:5" s="144" customFormat="1" ht="15.75">
      <c r="D2031" s="265"/>
      <c r="E2031" s="265"/>
    </row>
    <row r="2032" spans="4:5" s="144" customFormat="1" ht="15.75">
      <c r="D2032" s="265"/>
      <c r="E2032" s="265"/>
    </row>
    <row r="2033" spans="4:5" s="144" customFormat="1" ht="15.75">
      <c r="D2033" s="265"/>
      <c r="E2033" s="265"/>
    </row>
    <row r="2034" spans="4:5" s="144" customFormat="1" ht="15.75">
      <c r="D2034" s="265"/>
      <c r="E2034" s="265"/>
    </row>
    <row r="2035" spans="4:5" s="144" customFormat="1" ht="15.75">
      <c r="D2035" s="265"/>
      <c r="E2035" s="265"/>
    </row>
    <row r="2036" spans="4:5" s="144" customFormat="1" ht="15.75">
      <c r="D2036" s="265"/>
      <c r="E2036" s="265"/>
    </row>
    <row r="2037" spans="4:5" s="144" customFormat="1" ht="15.75">
      <c r="D2037" s="265"/>
      <c r="E2037" s="265"/>
    </row>
    <row r="2038" spans="4:5" s="144" customFormat="1" ht="15.75">
      <c r="D2038" s="265"/>
      <c r="E2038" s="265"/>
    </row>
    <row r="2039" spans="4:5" s="144" customFormat="1" ht="15.75">
      <c r="D2039" s="265"/>
      <c r="E2039" s="265"/>
    </row>
    <row r="2040" spans="4:5" s="144" customFormat="1" ht="15.75">
      <c r="D2040" s="265"/>
      <c r="E2040" s="265"/>
    </row>
    <row r="2041" spans="4:5" s="144" customFormat="1" ht="15.75">
      <c r="D2041" s="265"/>
      <c r="E2041" s="265"/>
    </row>
    <row r="2042" spans="4:5" s="144" customFormat="1" ht="15.75">
      <c r="D2042" s="265"/>
      <c r="E2042" s="265"/>
    </row>
    <row r="2043" spans="4:5" s="144" customFormat="1" ht="15.75">
      <c r="D2043" s="265"/>
      <c r="E2043" s="265"/>
    </row>
    <row r="2044" spans="4:5" s="144" customFormat="1" ht="15.75">
      <c r="D2044" s="265"/>
      <c r="E2044" s="265"/>
    </row>
    <row r="2045" spans="4:5" s="144" customFormat="1" ht="15.75">
      <c r="D2045" s="265"/>
      <c r="E2045" s="265"/>
    </row>
    <row r="2046" spans="4:5" s="144" customFormat="1" ht="15.75">
      <c r="D2046" s="265"/>
      <c r="E2046" s="265"/>
    </row>
    <row r="2047" spans="4:5" s="144" customFormat="1" ht="15.75">
      <c r="D2047" s="265"/>
      <c r="E2047" s="265"/>
    </row>
    <row r="2048" spans="4:5" s="144" customFormat="1" ht="15.75">
      <c r="D2048" s="265"/>
      <c r="E2048" s="265"/>
    </row>
    <row r="2049" spans="4:5" s="144" customFormat="1" ht="15.75">
      <c r="D2049" s="265"/>
      <c r="E2049" s="265"/>
    </row>
    <row r="2050" spans="4:5" s="144" customFormat="1" ht="15.75">
      <c r="D2050" s="265"/>
      <c r="E2050" s="265"/>
    </row>
    <row r="2051" spans="4:5" s="144" customFormat="1" ht="15.75">
      <c r="D2051" s="265"/>
      <c r="E2051" s="265"/>
    </row>
    <row r="2052" spans="4:5" s="144" customFormat="1" ht="15.75">
      <c r="D2052" s="265"/>
      <c r="E2052" s="265"/>
    </row>
    <row r="2053" spans="4:5" s="144" customFormat="1" ht="15.75">
      <c r="D2053" s="265"/>
      <c r="E2053" s="265"/>
    </row>
    <row r="2054" spans="4:5" s="144" customFormat="1" ht="15.75">
      <c r="D2054" s="265"/>
      <c r="E2054" s="265"/>
    </row>
    <row r="2055" spans="4:5" s="144" customFormat="1" ht="15.75">
      <c r="D2055" s="265"/>
      <c r="E2055" s="265"/>
    </row>
    <row r="2056" spans="4:5" s="144" customFormat="1" ht="15.75">
      <c r="D2056" s="265"/>
      <c r="E2056" s="265"/>
    </row>
    <row r="2057" spans="4:5" s="144" customFormat="1" ht="15.75">
      <c r="D2057" s="265"/>
      <c r="E2057" s="265"/>
    </row>
    <row r="2058" spans="4:5" s="144" customFormat="1" ht="15.75">
      <c r="D2058" s="265"/>
      <c r="E2058" s="265"/>
    </row>
    <row r="2059" spans="4:5" s="144" customFormat="1" ht="15.75">
      <c r="D2059" s="265"/>
      <c r="E2059" s="265"/>
    </row>
    <row r="2060" spans="4:5" s="144" customFormat="1" ht="15.75">
      <c r="D2060" s="265"/>
      <c r="E2060" s="265"/>
    </row>
    <row r="2061" spans="4:5" s="144" customFormat="1" ht="15.75">
      <c r="D2061" s="265"/>
      <c r="E2061" s="265"/>
    </row>
    <row r="2062" spans="4:5" s="144" customFormat="1" ht="15.75">
      <c r="D2062" s="265"/>
      <c r="E2062" s="265"/>
    </row>
    <row r="2063" spans="4:5" s="144" customFormat="1" ht="15.75">
      <c r="D2063" s="265"/>
      <c r="E2063" s="265"/>
    </row>
    <row r="2064" spans="4:5" s="144" customFormat="1" ht="15.75">
      <c r="D2064" s="265"/>
      <c r="E2064" s="265"/>
    </row>
    <row r="2065" spans="4:5" s="144" customFormat="1" ht="15.75">
      <c r="D2065" s="265"/>
      <c r="E2065" s="265"/>
    </row>
    <row r="2066" spans="4:5" s="144" customFormat="1" ht="15.75">
      <c r="D2066" s="265"/>
      <c r="E2066" s="265"/>
    </row>
    <row r="2067" spans="4:5" s="144" customFormat="1" ht="15.75">
      <c r="D2067" s="265"/>
      <c r="E2067" s="265"/>
    </row>
    <row r="2068" spans="4:5" s="144" customFormat="1" ht="15.75">
      <c r="D2068" s="265"/>
      <c r="E2068" s="265"/>
    </row>
    <row r="2069" spans="4:5" s="144" customFormat="1" ht="15.75">
      <c r="D2069" s="265"/>
      <c r="E2069" s="265"/>
    </row>
    <row r="2070" spans="4:5" s="144" customFormat="1" ht="15.75">
      <c r="D2070" s="265"/>
      <c r="E2070" s="265"/>
    </row>
    <row r="2071" spans="4:5" s="144" customFormat="1" ht="15.75">
      <c r="D2071" s="265"/>
      <c r="E2071" s="265"/>
    </row>
    <row r="2072" spans="4:5" s="144" customFormat="1" ht="15.75">
      <c r="D2072" s="265"/>
      <c r="E2072" s="265"/>
    </row>
    <row r="2073" spans="4:5" s="144" customFormat="1" ht="15.75">
      <c r="D2073" s="265"/>
      <c r="E2073" s="265"/>
    </row>
    <row r="2074" spans="4:5" s="144" customFormat="1" ht="15.75">
      <c r="D2074" s="265"/>
      <c r="E2074" s="265"/>
    </row>
    <row r="2075" spans="4:5" s="144" customFormat="1" ht="15.75">
      <c r="D2075" s="265"/>
      <c r="E2075" s="265"/>
    </row>
    <row r="2076" spans="4:5" s="144" customFormat="1" ht="15.75">
      <c r="D2076" s="265"/>
      <c r="E2076" s="265"/>
    </row>
    <row r="2077" spans="4:5" s="144" customFormat="1" ht="15.75">
      <c r="D2077" s="265"/>
      <c r="E2077" s="265"/>
    </row>
    <row r="2078" spans="4:5" s="144" customFormat="1" ht="15.75">
      <c r="D2078" s="265"/>
      <c r="E2078" s="265"/>
    </row>
    <row r="2079" spans="4:5" s="144" customFormat="1" ht="15.75">
      <c r="D2079" s="265"/>
      <c r="E2079" s="265"/>
    </row>
    <row r="2080" spans="4:5" s="144" customFormat="1" ht="15.75">
      <c r="D2080" s="265"/>
      <c r="E2080" s="265"/>
    </row>
    <row r="2081" spans="4:5" s="144" customFormat="1" ht="15.75">
      <c r="D2081" s="265"/>
      <c r="E2081" s="265"/>
    </row>
    <row r="2082" spans="4:5" s="144" customFormat="1" ht="15.75">
      <c r="D2082" s="265"/>
      <c r="E2082" s="265"/>
    </row>
    <row r="2083" spans="4:5" s="144" customFormat="1" ht="15.75">
      <c r="D2083" s="265"/>
      <c r="E2083" s="265"/>
    </row>
    <row r="2084" spans="4:5" s="144" customFormat="1" ht="15.75">
      <c r="D2084" s="265"/>
      <c r="E2084" s="265"/>
    </row>
    <row r="2085" spans="4:5" s="144" customFormat="1" ht="15.75">
      <c r="D2085" s="265"/>
      <c r="E2085" s="265"/>
    </row>
    <row r="2086" spans="4:5" s="144" customFormat="1" ht="15.75">
      <c r="D2086" s="265"/>
      <c r="E2086" s="265"/>
    </row>
    <row r="2087" spans="4:5" s="144" customFormat="1" ht="15.75">
      <c r="D2087" s="265"/>
      <c r="E2087" s="265"/>
    </row>
    <row r="2088" spans="4:5" s="144" customFormat="1" ht="15.75">
      <c r="D2088" s="265"/>
      <c r="E2088" s="265"/>
    </row>
    <row r="2089" spans="4:5" s="144" customFormat="1" ht="15.75">
      <c r="D2089" s="265"/>
      <c r="E2089" s="265"/>
    </row>
    <row r="2090" spans="4:5" s="144" customFormat="1" ht="15.75">
      <c r="D2090" s="265"/>
      <c r="E2090" s="265"/>
    </row>
    <row r="2091" spans="4:5" s="144" customFormat="1" ht="15.75">
      <c r="D2091" s="265"/>
      <c r="E2091" s="265"/>
    </row>
    <row r="2092" spans="4:5" s="144" customFormat="1" ht="15.75">
      <c r="D2092" s="265"/>
      <c r="E2092" s="265"/>
    </row>
    <row r="2093" spans="4:5" s="144" customFormat="1" ht="15.75">
      <c r="D2093" s="265"/>
      <c r="E2093" s="265"/>
    </row>
    <row r="2094" spans="4:5" s="144" customFormat="1" ht="15.75">
      <c r="D2094" s="265"/>
      <c r="E2094" s="265"/>
    </row>
    <row r="2095" spans="4:5" s="144" customFormat="1" ht="15.75">
      <c r="D2095" s="265"/>
      <c r="E2095" s="265"/>
    </row>
    <row r="2096" spans="4:5" s="144" customFormat="1" ht="15.75">
      <c r="D2096" s="265"/>
      <c r="E2096" s="265"/>
    </row>
    <row r="2097" spans="4:5" s="144" customFormat="1" ht="15.75">
      <c r="D2097" s="265"/>
      <c r="E2097" s="265"/>
    </row>
    <row r="2098" spans="4:5" s="144" customFormat="1" ht="15.75">
      <c r="D2098" s="265"/>
      <c r="E2098" s="265"/>
    </row>
    <row r="2099" spans="4:5" s="144" customFormat="1" ht="15.75">
      <c r="D2099" s="265"/>
      <c r="E2099" s="265"/>
    </row>
    <row r="2100" spans="4:5" s="144" customFormat="1" ht="15.75">
      <c r="D2100" s="265"/>
      <c r="E2100" s="265"/>
    </row>
    <row r="2101" spans="4:5" s="144" customFormat="1" ht="15.75">
      <c r="D2101" s="265"/>
      <c r="E2101" s="265"/>
    </row>
    <row r="2102" spans="4:5" s="144" customFormat="1" ht="15.75">
      <c r="D2102" s="265"/>
      <c r="E2102" s="265"/>
    </row>
    <row r="2103" spans="4:5" s="144" customFormat="1" ht="15.75">
      <c r="D2103" s="265"/>
      <c r="E2103" s="265"/>
    </row>
    <row r="2104" spans="4:5" s="144" customFormat="1" ht="15.75">
      <c r="D2104" s="265"/>
      <c r="E2104" s="265"/>
    </row>
    <row r="2105" spans="4:5" s="144" customFormat="1" ht="15.75">
      <c r="D2105" s="265"/>
      <c r="E2105" s="265"/>
    </row>
    <row r="2106" spans="4:5" s="144" customFormat="1" ht="15.75">
      <c r="D2106" s="265"/>
      <c r="E2106" s="265"/>
    </row>
    <row r="2107" spans="4:5" s="144" customFormat="1" ht="15.75">
      <c r="D2107" s="265"/>
      <c r="E2107" s="265"/>
    </row>
    <row r="2108" spans="4:5" s="144" customFormat="1" ht="15.75">
      <c r="D2108" s="265"/>
      <c r="E2108" s="265"/>
    </row>
    <row r="2109" spans="4:5" s="144" customFormat="1" ht="15.75">
      <c r="D2109" s="265"/>
      <c r="E2109" s="265"/>
    </row>
    <row r="2110" spans="4:5" s="144" customFormat="1" ht="15.75">
      <c r="D2110" s="265"/>
      <c r="E2110" s="265"/>
    </row>
    <row r="2111" spans="4:5" s="144" customFormat="1" ht="15.75">
      <c r="D2111" s="265"/>
      <c r="E2111" s="265"/>
    </row>
    <row r="2112" spans="4:5" s="144" customFormat="1" ht="15.75">
      <c r="D2112" s="265"/>
      <c r="E2112" s="265"/>
    </row>
    <row r="2113" spans="4:5" s="144" customFormat="1" ht="15.75">
      <c r="D2113" s="265"/>
      <c r="E2113" s="265"/>
    </row>
    <row r="2114" spans="4:5" s="144" customFormat="1" ht="15.75">
      <c r="D2114" s="265"/>
      <c r="E2114" s="265"/>
    </row>
    <row r="2115" spans="4:5" s="144" customFormat="1" ht="15.75">
      <c r="D2115" s="265"/>
      <c r="E2115" s="265"/>
    </row>
    <row r="2116" spans="4:5" s="144" customFormat="1" ht="15.75">
      <c r="D2116" s="265"/>
      <c r="E2116" s="265"/>
    </row>
    <row r="2117" spans="4:5" s="144" customFormat="1" ht="15.75">
      <c r="D2117" s="265"/>
      <c r="E2117" s="265"/>
    </row>
    <row r="2118" spans="4:5" s="144" customFormat="1" ht="15.75">
      <c r="D2118" s="265"/>
      <c r="E2118" s="265"/>
    </row>
    <row r="2119" spans="4:5" s="144" customFormat="1" ht="15.75">
      <c r="D2119" s="265"/>
      <c r="E2119" s="265"/>
    </row>
    <row r="2120" spans="4:5" s="144" customFormat="1" ht="15.75">
      <c r="D2120" s="265"/>
      <c r="E2120" s="265"/>
    </row>
    <row r="2121" spans="4:5" s="144" customFormat="1" ht="15.75">
      <c r="D2121" s="265"/>
      <c r="E2121" s="265"/>
    </row>
    <row r="2122" spans="4:5" s="144" customFormat="1" ht="15.75">
      <c r="D2122" s="265"/>
      <c r="E2122" s="265"/>
    </row>
    <row r="2123" spans="4:5" s="144" customFormat="1" ht="15.75">
      <c r="D2123" s="265"/>
      <c r="E2123" s="265"/>
    </row>
    <row r="2124" spans="4:5" s="144" customFormat="1" ht="15.75">
      <c r="D2124" s="265"/>
      <c r="E2124" s="265"/>
    </row>
    <row r="2125" spans="4:5" s="144" customFormat="1" ht="15.75">
      <c r="D2125" s="265"/>
      <c r="E2125" s="265"/>
    </row>
    <row r="2126" spans="4:5" s="144" customFormat="1" ht="15.75">
      <c r="D2126" s="265"/>
      <c r="E2126" s="265"/>
    </row>
    <row r="2127" spans="4:5" s="144" customFormat="1" ht="15.75">
      <c r="D2127" s="265"/>
      <c r="E2127" s="265"/>
    </row>
    <row r="2128" spans="4:5" s="144" customFormat="1" ht="15.75">
      <c r="D2128" s="265"/>
      <c r="E2128" s="265"/>
    </row>
    <row r="2129" spans="4:5" s="144" customFormat="1" ht="15.75">
      <c r="D2129" s="265"/>
      <c r="E2129" s="265"/>
    </row>
    <row r="2130" spans="4:5" s="144" customFormat="1" ht="15.75">
      <c r="D2130" s="265"/>
      <c r="E2130" s="265"/>
    </row>
    <row r="2131" spans="4:5" s="144" customFormat="1" ht="15.75">
      <c r="D2131" s="265"/>
      <c r="E2131" s="265"/>
    </row>
    <row r="2132" spans="4:5" s="144" customFormat="1" ht="15.75">
      <c r="D2132" s="265"/>
      <c r="E2132" s="265"/>
    </row>
    <row r="2133" spans="4:5" s="144" customFormat="1" ht="15.75">
      <c r="D2133" s="265"/>
      <c r="E2133" s="265"/>
    </row>
    <row r="2134" spans="4:5" s="144" customFormat="1" ht="15.75">
      <c r="D2134" s="265"/>
      <c r="E2134" s="265"/>
    </row>
    <row r="2135" spans="4:5" s="144" customFormat="1" ht="15.75">
      <c r="D2135" s="265"/>
      <c r="E2135" s="265"/>
    </row>
    <row r="2136" spans="4:5" s="144" customFormat="1" ht="15.75">
      <c r="D2136" s="265"/>
      <c r="E2136" s="265"/>
    </row>
    <row r="2137" spans="4:5" s="144" customFormat="1" ht="15.75">
      <c r="D2137" s="265"/>
      <c r="E2137" s="265"/>
    </row>
    <row r="2138" spans="4:5" s="144" customFormat="1" ht="15.75">
      <c r="D2138" s="265"/>
      <c r="E2138" s="265"/>
    </row>
    <row r="2139" spans="4:5" s="144" customFormat="1" ht="15.75">
      <c r="D2139" s="265"/>
      <c r="E2139" s="265"/>
    </row>
    <row r="2140" spans="4:5" s="144" customFormat="1" ht="15.75">
      <c r="D2140" s="265"/>
      <c r="E2140" s="265"/>
    </row>
    <row r="2141" spans="4:5" s="144" customFormat="1" ht="15.75">
      <c r="D2141" s="265"/>
      <c r="E2141" s="265"/>
    </row>
    <row r="2142" spans="4:5" s="144" customFormat="1" ht="15.75">
      <c r="D2142" s="265"/>
      <c r="E2142" s="265"/>
    </row>
    <row r="2143" spans="4:5" s="144" customFormat="1" ht="15.75">
      <c r="D2143" s="265"/>
      <c r="E2143" s="265"/>
    </row>
    <row r="2144" spans="4:5" s="144" customFormat="1" ht="15.75">
      <c r="D2144" s="265"/>
      <c r="E2144" s="265"/>
    </row>
    <row r="2145" spans="4:5" s="144" customFormat="1" ht="15.75">
      <c r="D2145" s="265"/>
      <c r="E2145" s="265"/>
    </row>
    <row r="2146" spans="4:5" s="144" customFormat="1" ht="15.75">
      <c r="D2146" s="265"/>
      <c r="E2146" s="265"/>
    </row>
    <row r="2147" spans="4:5" s="144" customFormat="1" ht="15.75">
      <c r="D2147" s="265"/>
      <c r="E2147" s="265"/>
    </row>
    <row r="2148" spans="4:5" s="144" customFormat="1" ht="15.75">
      <c r="D2148" s="265"/>
      <c r="E2148" s="265"/>
    </row>
    <row r="2149" spans="4:5" s="144" customFormat="1" ht="15.75">
      <c r="D2149" s="265"/>
      <c r="E2149" s="265"/>
    </row>
    <row r="2150" spans="4:5" s="144" customFormat="1" ht="15.75">
      <c r="D2150" s="265"/>
      <c r="E2150" s="265"/>
    </row>
    <row r="2151" spans="4:5" s="144" customFormat="1" ht="15.75">
      <c r="D2151" s="265"/>
      <c r="E2151" s="265"/>
    </row>
    <row r="2152" spans="4:5" s="144" customFormat="1" ht="15.75">
      <c r="D2152" s="265"/>
      <c r="E2152" s="265"/>
    </row>
    <row r="2153" spans="4:5" s="144" customFormat="1" ht="15.75">
      <c r="D2153" s="265"/>
      <c r="E2153" s="265"/>
    </row>
    <row r="2154" spans="4:5" s="144" customFormat="1" ht="15.75">
      <c r="D2154" s="265"/>
      <c r="E2154" s="265"/>
    </row>
    <row r="2155" spans="4:5" s="144" customFormat="1" ht="15.75">
      <c r="D2155" s="265"/>
      <c r="E2155" s="265"/>
    </row>
    <row r="2156" spans="4:5" s="144" customFormat="1" ht="15.75">
      <c r="D2156" s="265"/>
      <c r="E2156" s="265"/>
    </row>
    <row r="2157" spans="4:5" s="144" customFormat="1" ht="15.75">
      <c r="D2157" s="265"/>
      <c r="E2157" s="265"/>
    </row>
    <row r="2158" spans="4:5" s="144" customFormat="1" ht="15.75">
      <c r="D2158" s="265"/>
      <c r="E2158" s="265"/>
    </row>
    <row r="2159" spans="4:5" s="144" customFormat="1" ht="15.75">
      <c r="D2159" s="265"/>
      <c r="E2159" s="265"/>
    </row>
    <row r="2160" spans="4:5" s="144" customFormat="1" ht="15.75">
      <c r="D2160" s="265"/>
      <c r="E2160" s="265"/>
    </row>
    <row r="2161" spans="4:5" s="144" customFormat="1" ht="15.75">
      <c r="D2161" s="265"/>
      <c r="E2161" s="265"/>
    </row>
    <row r="2162" spans="4:5" s="144" customFormat="1" ht="15.75">
      <c r="D2162" s="265"/>
      <c r="E2162" s="265"/>
    </row>
    <row r="2163" spans="4:5" s="144" customFormat="1" ht="15.75">
      <c r="D2163" s="265"/>
      <c r="E2163" s="265"/>
    </row>
    <row r="2164" spans="4:5" s="144" customFormat="1" ht="15.75">
      <c r="D2164" s="265"/>
      <c r="E2164" s="265"/>
    </row>
    <row r="2165" spans="4:5" s="144" customFormat="1" ht="15.75">
      <c r="D2165" s="265"/>
      <c r="E2165" s="265"/>
    </row>
    <row r="2166" spans="4:5" s="144" customFormat="1" ht="15.75">
      <c r="D2166" s="265"/>
      <c r="E2166" s="265"/>
    </row>
    <row r="2167" spans="4:5" s="144" customFormat="1" ht="15.75">
      <c r="D2167" s="265"/>
      <c r="E2167" s="265"/>
    </row>
    <row r="2168" spans="4:5" s="144" customFormat="1" ht="15.75">
      <c r="D2168" s="265"/>
      <c r="E2168" s="265"/>
    </row>
    <row r="2169" spans="4:5" s="144" customFormat="1" ht="15.75">
      <c r="D2169" s="265"/>
      <c r="E2169" s="265"/>
    </row>
    <row r="2170" spans="4:5" s="144" customFormat="1" ht="15.75">
      <c r="D2170" s="265"/>
      <c r="E2170" s="265"/>
    </row>
    <row r="2171" spans="4:5" s="144" customFormat="1" ht="15.75">
      <c r="D2171" s="265"/>
      <c r="E2171" s="265"/>
    </row>
    <row r="2172" spans="4:5" s="144" customFormat="1" ht="15.75">
      <c r="D2172" s="265"/>
      <c r="E2172" s="265"/>
    </row>
    <row r="2173" spans="4:5" s="144" customFormat="1" ht="15.75">
      <c r="D2173" s="265"/>
      <c r="E2173" s="265"/>
    </row>
    <row r="2174" spans="4:5" s="144" customFormat="1" ht="15.75">
      <c r="D2174" s="265"/>
      <c r="E2174" s="265"/>
    </row>
    <row r="2175" spans="4:5" s="144" customFormat="1" ht="15.75">
      <c r="D2175" s="265"/>
      <c r="E2175" s="265"/>
    </row>
    <row r="2176" spans="4:5" s="144" customFormat="1" ht="15.75">
      <c r="D2176" s="265"/>
      <c r="E2176" s="265"/>
    </row>
    <row r="2177" spans="4:5" s="144" customFormat="1" ht="15.75">
      <c r="D2177" s="265"/>
      <c r="E2177" s="265"/>
    </row>
    <row r="2178" spans="4:5" s="144" customFormat="1" ht="15.75">
      <c r="D2178" s="265"/>
      <c r="E2178" s="265"/>
    </row>
    <row r="2179" spans="4:5" s="144" customFormat="1" ht="15.75">
      <c r="D2179" s="265"/>
      <c r="E2179" s="265"/>
    </row>
    <row r="2180" spans="4:5" s="144" customFormat="1" ht="15.75">
      <c r="D2180" s="265"/>
      <c r="E2180" s="265"/>
    </row>
    <row r="2181" spans="4:5" s="144" customFormat="1" ht="15.75">
      <c r="D2181" s="265"/>
      <c r="E2181" s="265"/>
    </row>
    <row r="2182" spans="4:5" s="144" customFormat="1" ht="15.75">
      <c r="D2182" s="265"/>
      <c r="E2182" s="265"/>
    </row>
    <row r="2183" spans="4:5" s="144" customFormat="1" ht="15.75">
      <c r="D2183" s="265"/>
      <c r="E2183" s="265"/>
    </row>
    <row r="2184" spans="4:5" s="144" customFormat="1" ht="15.75">
      <c r="D2184" s="265"/>
      <c r="E2184" s="265"/>
    </row>
    <row r="2185" spans="4:5" s="144" customFormat="1" ht="15.75">
      <c r="D2185" s="265"/>
      <c r="E2185" s="265"/>
    </row>
    <row r="2186" spans="4:5" s="144" customFormat="1" ht="15.75">
      <c r="D2186" s="265"/>
      <c r="E2186" s="265"/>
    </row>
    <row r="2187" spans="4:5" s="144" customFormat="1" ht="15.75">
      <c r="D2187" s="265"/>
      <c r="E2187" s="265"/>
    </row>
    <row r="2188" spans="4:5" s="144" customFormat="1" ht="15.75">
      <c r="D2188" s="265"/>
      <c r="E2188" s="265"/>
    </row>
    <row r="2189" spans="4:5" s="144" customFormat="1" ht="15.75">
      <c r="D2189" s="265"/>
      <c r="E2189" s="265"/>
    </row>
    <row r="2190" spans="4:5" s="144" customFormat="1" ht="15.75">
      <c r="D2190" s="265"/>
      <c r="E2190" s="265"/>
    </row>
    <row r="2191" spans="4:5" s="144" customFormat="1" ht="15.75">
      <c r="D2191" s="265"/>
      <c r="E2191" s="265"/>
    </row>
    <row r="2192" spans="4:5" s="144" customFormat="1" ht="15.75">
      <c r="D2192" s="265"/>
      <c r="E2192" s="265"/>
    </row>
    <row r="2193" spans="4:5" s="144" customFormat="1" ht="15.75">
      <c r="D2193" s="265"/>
      <c r="E2193" s="265"/>
    </row>
    <row r="2194" spans="4:5" s="144" customFormat="1" ht="15.75">
      <c r="D2194" s="265"/>
      <c r="E2194" s="265"/>
    </row>
    <row r="2195" spans="4:5" s="144" customFormat="1" ht="15.75">
      <c r="D2195" s="265"/>
      <c r="E2195" s="265"/>
    </row>
    <row r="2196" spans="4:5" s="144" customFormat="1" ht="15.75">
      <c r="D2196" s="265"/>
      <c r="E2196" s="265"/>
    </row>
    <row r="2197" spans="4:5" s="144" customFormat="1" ht="15.75">
      <c r="D2197" s="265"/>
      <c r="E2197" s="265"/>
    </row>
    <row r="2198" spans="4:5" s="144" customFormat="1" ht="15.75">
      <c r="D2198" s="265"/>
      <c r="E2198" s="265"/>
    </row>
    <row r="2199" spans="4:5" s="144" customFormat="1" ht="15.75">
      <c r="D2199" s="265"/>
      <c r="E2199" s="265"/>
    </row>
    <row r="2200" spans="4:5" s="144" customFormat="1" ht="15.75">
      <c r="D2200" s="265"/>
      <c r="E2200" s="265"/>
    </row>
    <row r="2201" spans="4:5" s="144" customFormat="1" ht="15.75">
      <c r="D2201" s="265"/>
      <c r="E2201" s="265"/>
    </row>
    <row r="2202" spans="4:5" s="144" customFormat="1" ht="15.75">
      <c r="D2202" s="265"/>
      <c r="E2202" s="265"/>
    </row>
    <row r="2203" spans="4:5" s="144" customFormat="1" ht="15.75">
      <c r="D2203" s="265"/>
      <c r="E2203" s="265"/>
    </row>
    <row r="2204" spans="4:5" s="144" customFormat="1" ht="15.75">
      <c r="D2204" s="265"/>
      <c r="E2204" s="265"/>
    </row>
    <row r="2205" spans="4:5" s="144" customFormat="1" ht="15.75">
      <c r="D2205" s="265"/>
      <c r="E2205" s="265"/>
    </row>
    <row r="2206" spans="4:5" s="144" customFormat="1" ht="15.75">
      <c r="D2206" s="265"/>
      <c r="E2206" s="265"/>
    </row>
    <row r="2207" spans="4:5" s="144" customFormat="1" ht="15.75">
      <c r="D2207" s="265"/>
      <c r="E2207" s="265"/>
    </row>
    <row r="2208" spans="4:5" s="144" customFormat="1" ht="15.75">
      <c r="D2208" s="265"/>
      <c r="E2208" s="265"/>
    </row>
    <row r="2209" spans="4:5" s="144" customFormat="1" ht="15.75">
      <c r="D2209" s="265"/>
      <c r="E2209" s="265"/>
    </row>
    <row r="2210" spans="4:5" s="144" customFormat="1" ht="15.75">
      <c r="D2210" s="265"/>
      <c r="E2210" s="265"/>
    </row>
    <row r="2211" spans="4:5" s="144" customFormat="1" ht="15.75">
      <c r="D2211" s="265"/>
      <c r="E2211" s="265"/>
    </row>
    <row r="2212" spans="4:5" s="144" customFormat="1" ht="15.75">
      <c r="D2212" s="265"/>
      <c r="E2212" s="265"/>
    </row>
    <row r="2213" spans="4:5" s="144" customFormat="1" ht="15.75">
      <c r="D2213" s="265"/>
      <c r="E2213" s="265"/>
    </row>
    <row r="2214" spans="4:5" s="144" customFormat="1" ht="15.75">
      <c r="D2214" s="265"/>
      <c r="E2214" s="265"/>
    </row>
    <row r="2215" spans="4:5" s="144" customFormat="1" ht="15.75">
      <c r="D2215" s="265"/>
      <c r="E2215" s="265"/>
    </row>
    <row r="2216" spans="4:5" s="144" customFormat="1" ht="15.75">
      <c r="D2216" s="265"/>
      <c r="E2216" s="265"/>
    </row>
    <row r="2217" spans="4:5" s="144" customFormat="1" ht="15.75">
      <c r="D2217" s="265"/>
      <c r="E2217" s="265"/>
    </row>
    <row r="2218" spans="4:5" s="144" customFormat="1" ht="15.75">
      <c r="D2218" s="265"/>
      <c r="E2218" s="265"/>
    </row>
    <row r="2219" spans="4:5" s="144" customFormat="1" ht="15.75">
      <c r="D2219" s="265"/>
      <c r="E2219" s="265"/>
    </row>
    <row r="2220" spans="4:5" s="144" customFormat="1" ht="15.75">
      <c r="D2220" s="265"/>
      <c r="E2220" s="265"/>
    </row>
    <row r="2221" spans="4:5" s="144" customFormat="1" ht="15.75">
      <c r="D2221" s="265"/>
      <c r="E2221" s="265"/>
    </row>
    <row r="2222" spans="4:5" s="144" customFormat="1" ht="15.75">
      <c r="D2222" s="265"/>
      <c r="E2222" s="265"/>
    </row>
    <row r="2223" spans="4:5" s="144" customFormat="1" ht="15.75">
      <c r="D2223" s="265"/>
      <c r="E2223" s="265"/>
    </row>
    <row r="2224" spans="4:5" s="144" customFormat="1" ht="15.75">
      <c r="D2224" s="265"/>
      <c r="E2224" s="265"/>
    </row>
    <row r="2225" spans="4:5" s="144" customFormat="1" ht="15.75">
      <c r="D2225" s="265"/>
      <c r="E2225" s="265"/>
    </row>
    <row r="2226" spans="4:5" s="144" customFormat="1" ht="15.75">
      <c r="D2226" s="265"/>
      <c r="E2226" s="265"/>
    </row>
    <row r="2227" spans="4:5" s="144" customFormat="1" ht="15.75">
      <c r="D2227" s="265"/>
      <c r="E2227" s="265"/>
    </row>
    <row r="2228" spans="4:5" s="144" customFormat="1" ht="15.75">
      <c r="D2228" s="265"/>
      <c r="E2228" s="265"/>
    </row>
    <row r="2229" spans="4:5" s="144" customFormat="1" ht="15.75">
      <c r="D2229" s="265"/>
      <c r="E2229" s="265"/>
    </row>
    <row r="2230" spans="4:5" s="144" customFormat="1" ht="15.75">
      <c r="D2230" s="265"/>
      <c r="E2230" s="265"/>
    </row>
    <row r="2231" spans="4:5" s="144" customFormat="1" ht="15.75">
      <c r="D2231" s="265"/>
      <c r="E2231" s="265"/>
    </row>
    <row r="2232" spans="4:5" s="144" customFormat="1" ht="15.75">
      <c r="D2232" s="265"/>
      <c r="E2232" s="265"/>
    </row>
    <row r="2233" spans="4:5" s="144" customFormat="1" ht="15.75">
      <c r="D2233" s="265"/>
      <c r="E2233" s="265"/>
    </row>
    <row r="2234" spans="4:5" s="144" customFormat="1" ht="15.75">
      <c r="D2234" s="265"/>
      <c r="E2234" s="265"/>
    </row>
    <row r="2235" spans="4:5" s="144" customFormat="1" ht="15.75">
      <c r="D2235" s="265"/>
      <c r="E2235" s="265"/>
    </row>
    <row r="2236" spans="4:5" s="144" customFormat="1" ht="15.75">
      <c r="D2236" s="265"/>
      <c r="E2236" s="265"/>
    </row>
    <row r="2237" spans="4:5" s="144" customFormat="1" ht="15.75">
      <c r="D2237" s="265"/>
      <c r="E2237" s="265"/>
    </row>
    <row r="2238" spans="4:5" s="144" customFormat="1" ht="15.75">
      <c r="D2238" s="265"/>
      <c r="E2238" s="265"/>
    </row>
    <row r="2239" spans="4:5" s="144" customFormat="1" ht="15.75">
      <c r="D2239" s="265"/>
      <c r="E2239" s="265"/>
    </row>
    <row r="2240" spans="4:5" s="144" customFormat="1" ht="15.75">
      <c r="D2240" s="265"/>
      <c r="E2240" s="265"/>
    </row>
    <row r="2241" spans="4:5" s="144" customFormat="1" ht="15.75">
      <c r="D2241" s="265"/>
      <c r="E2241" s="265"/>
    </row>
    <row r="2242" spans="4:5" s="144" customFormat="1" ht="15.75">
      <c r="D2242" s="265"/>
      <c r="E2242" s="265"/>
    </row>
    <row r="2243" spans="4:5" s="144" customFormat="1" ht="15.75">
      <c r="D2243" s="265"/>
      <c r="E2243" s="265"/>
    </row>
    <row r="2244" spans="4:5" s="144" customFormat="1" ht="15.75">
      <c r="D2244" s="265"/>
      <c r="E2244" s="265"/>
    </row>
    <row r="2245" spans="4:5" s="144" customFormat="1" ht="15.75">
      <c r="D2245" s="265"/>
      <c r="E2245" s="265"/>
    </row>
    <row r="2246" spans="4:5" s="144" customFormat="1" ht="15.75">
      <c r="D2246" s="265"/>
      <c r="E2246" s="265"/>
    </row>
    <row r="2247" spans="4:5" s="144" customFormat="1" ht="15.75">
      <c r="D2247" s="265"/>
      <c r="E2247" s="265"/>
    </row>
    <row r="2248" spans="4:5" s="144" customFormat="1" ht="15.75">
      <c r="D2248" s="265"/>
      <c r="E2248" s="265"/>
    </row>
    <row r="2249" spans="4:5" s="144" customFormat="1" ht="15.75">
      <c r="D2249" s="265"/>
      <c r="E2249" s="265"/>
    </row>
    <row r="2250" spans="4:5" s="144" customFormat="1" ht="15.75">
      <c r="D2250" s="265"/>
      <c r="E2250" s="265"/>
    </row>
    <row r="2251" spans="4:5" s="144" customFormat="1" ht="15.75">
      <c r="D2251" s="265"/>
      <c r="E2251" s="265"/>
    </row>
    <row r="2252" spans="4:5" s="144" customFormat="1" ht="15.75">
      <c r="D2252" s="265"/>
      <c r="E2252" s="265"/>
    </row>
    <row r="2253" spans="4:5" s="144" customFormat="1" ht="15.75">
      <c r="D2253" s="265"/>
      <c r="E2253" s="265"/>
    </row>
    <row r="2254" spans="4:5" s="144" customFormat="1" ht="15.75">
      <c r="D2254" s="265"/>
      <c r="E2254" s="265"/>
    </row>
    <row r="2255" spans="4:5" s="144" customFormat="1" ht="15.75">
      <c r="D2255" s="265"/>
      <c r="E2255" s="265"/>
    </row>
    <row r="2256" spans="4:5" s="144" customFormat="1" ht="15.75">
      <c r="D2256" s="265"/>
      <c r="E2256" s="265"/>
    </row>
    <row r="2257" spans="4:5" s="144" customFormat="1" ht="15.75">
      <c r="D2257" s="265"/>
      <c r="E2257" s="265"/>
    </row>
    <row r="2258" spans="4:5" s="144" customFormat="1" ht="15.75">
      <c r="D2258" s="265"/>
      <c r="E2258" s="265"/>
    </row>
    <row r="2259" spans="4:5" s="144" customFormat="1" ht="15.75">
      <c r="D2259" s="265"/>
      <c r="E2259" s="265"/>
    </row>
    <row r="2260" spans="4:5" s="144" customFormat="1" ht="15.75">
      <c r="D2260" s="265"/>
      <c r="E2260" s="265"/>
    </row>
    <row r="2261" spans="4:5" s="144" customFormat="1" ht="15.75">
      <c r="D2261" s="265"/>
      <c r="E2261" s="265"/>
    </row>
    <row r="2262" spans="4:5" s="144" customFormat="1" ht="15.75">
      <c r="D2262" s="265"/>
      <c r="E2262" s="265"/>
    </row>
    <row r="2263" spans="4:5" s="144" customFormat="1" ht="15.75">
      <c r="D2263" s="265"/>
      <c r="E2263" s="265"/>
    </row>
    <row r="2264" spans="4:5" s="144" customFormat="1" ht="15.75">
      <c r="D2264" s="265"/>
      <c r="E2264" s="265"/>
    </row>
    <row r="2265" spans="4:5" s="144" customFormat="1" ht="15.75">
      <c r="D2265" s="265"/>
      <c r="E2265" s="265"/>
    </row>
    <row r="2266" spans="4:5" s="144" customFormat="1" ht="15.75">
      <c r="D2266" s="265"/>
      <c r="E2266" s="265"/>
    </row>
    <row r="2267" spans="4:5" s="144" customFormat="1" ht="15.75">
      <c r="D2267" s="265"/>
      <c r="E2267" s="265"/>
    </row>
    <row r="2268" spans="4:5" s="144" customFormat="1" ht="15.75">
      <c r="D2268" s="265"/>
      <c r="E2268" s="265"/>
    </row>
    <row r="2269" spans="4:5" s="144" customFormat="1" ht="15.75">
      <c r="D2269" s="265"/>
      <c r="E2269" s="265"/>
    </row>
    <row r="2270" spans="4:5" s="144" customFormat="1" ht="15.75">
      <c r="D2270" s="265"/>
      <c r="E2270" s="265"/>
    </row>
    <row r="2271" spans="4:5" s="144" customFormat="1" ht="15.75">
      <c r="D2271" s="265"/>
      <c r="E2271" s="265"/>
    </row>
    <row r="2272" spans="4:5" s="144" customFormat="1" ht="15.75">
      <c r="D2272" s="265"/>
      <c r="E2272" s="265"/>
    </row>
    <row r="2273" spans="4:5" s="144" customFormat="1" ht="15.75">
      <c r="D2273" s="265"/>
      <c r="E2273" s="265"/>
    </row>
    <row r="2274" spans="4:5" s="144" customFormat="1" ht="15.75">
      <c r="D2274" s="265"/>
      <c r="E2274" s="265"/>
    </row>
    <row r="2275" spans="4:5" s="144" customFormat="1" ht="15.75">
      <c r="D2275" s="265"/>
      <c r="E2275" s="265"/>
    </row>
    <row r="2276" spans="4:5" s="144" customFormat="1" ht="15.75">
      <c r="D2276" s="265"/>
      <c r="E2276" s="265"/>
    </row>
    <row r="2277" spans="4:5" s="144" customFormat="1" ht="15.75">
      <c r="D2277" s="265"/>
      <c r="E2277" s="265"/>
    </row>
    <row r="2278" spans="4:5" s="144" customFormat="1" ht="15.75">
      <c r="D2278" s="265"/>
      <c r="E2278" s="265"/>
    </row>
    <row r="2279" spans="4:5" s="144" customFormat="1" ht="15.75">
      <c r="D2279" s="265"/>
      <c r="E2279" s="265"/>
    </row>
    <row r="2280" spans="4:5" s="144" customFormat="1" ht="15.75">
      <c r="D2280" s="265"/>
      <c r="E2280" s="265"/>
    </row>
    <row r="2281" spans="4:5" s="144" customFormat="1" ht="15.75">
      <c r="D2281" s="265"/>
      <c r="E2281" s="265"/>
    </row>
    <row r="2282" spans="4:5" s="144" customFormat="1" ht="15.75">
      <c r="D2282" s="265"/>
      <c r="E2282" s="265"/>
    </row>
    <row r="2283" spans="4:5" s="144" customFormat="1" ht="15.75">
      <c r="D2283" s="265"/>
      <c r="E2283" s="265"/>
    </row>
    <row r="2284" spans="4:5" s="144" customFormat="1" ht="15.75">
      <c r="D2284" s="265"/>
      <c r="E2284" s="265"/>
    </row>
    <row r="2285" spans="4:5" s="144" customFormat="1" ht="15.75">
      <c r="D2285" s="265"/>
      <c r="E2285" s="265"/>
    </row>
    <row r="2286" spans="4:5" s="144" customFormat="1" ht="15.75">
      <c r="D2286" s="265"/>
      <c r="E2286" s="265"/>
    </row>
    <row r="2287" spans="4:5" s="144" customFormat="1" ht="15.75">
      <c r="D2287" s="265"/>
      <c r="E2287" s="265"/>
    </row>
    <row r="2288" spans="4:5" s="144" customFormat="1" ht="15.75">
      <c r="D2288" s="265"/>
      <c r="E2288" s="265"/>
    </row>
    <row r="2289" spans="4:5" s="144" customFormat="1" ht="15.75">
      <c r="D2289" s="265"/>
      <c r="E2289" s="265"/>
    </row>
    <row r="2290" spans="4:5" s="144" customFormat="1" ht="15.75">
      <c r="D2290" s="265"/>
      <c r="E2290" s="265"/>
    </row>
    <row r="2291" spans="4:5" s="144" customFormat="1" ht="15.75">
      <c r="D2291" s="265"/>
      <c r="E2291" s="265"/>
    </row>
    <row r="2292" spans="4:5" s="144" customFormat="1" ht="15.75">
      <c r="D2292" s="265"/>
      <c r="E2292" s="265"/>
    </row>
    <row r="2293" spans="4:5" s="144" customFormat="1" ht="15.75">
      <c r="D2293" s="265"/>
      <c r="E2293" s="265"/>
    </row>
    <row r="2294" spans="4:5" s="144" customFormat="1" ht="15.75">
      <c r="D2294" s="265"/>
      <c r="E2294" s="265"/>
    </row>
    <row r="2295" spans="4:5" s="144" customFormat="1" ht="15.75">
      <c r="D2295" s="265"/>
      <c r="E2295" s="265"/>
    </row>
    <row r="2296" spans="4:5" s="144" customFormat="1" ht="15.75">
      <c r="D2296" s="265"/>
      <c r="E2296" s="265"/>
    </row>
    <row r="2297" spans="4:5" s="144" customFormat="1" ht="15.75">
      <c r="D2297" s="265"/>
      <c r="E2297" s="265"/>
    </row>
    <row r="2298" spans="4:5" s="144" customFormat="1" ht="15.75">
      <c r="D2298" s="265"/>
      <c r="E2298" s="265"/>
    </row>
    <row r="2299" spans="4:5" s="144" customFormat="1" ht="15.75">
      <c r="D2299" s="265"/>
      <c r="E2299" s="265"/>
    </row>
    <row r="2300" spans="4:5" s="144" customFormat="1" ht="15.75">
      <c r="D2300" s="265"/>
      <c r="E2300" s="265"/>
    </row>
    <row r="2301" spans="4:5" s="144" customFormat="1" ht="15.75">
      <c r="D2301" s="265"/>
      <c r="E2301" s="265"/>
    </row>
    <row r="2302" spans="4:5" s="144" customFormat="1" ht="15.75">
      <c r="D2302" s="265"/>
      <c r="E2302" s="265"/>
    </row>
    <row r="2303" spans="4:5" s="144" customFormat="1" ht="15.75">
      <c r="D2303" s="265"/>
      <c r="E2303" s="265"/>
    </row>
    <row r="2304" spans="4:5" s="144" customFormat="1" ht="15.75">
      <c r="D2304" s="265"/>
      <c r="E2304" s="265"/>
    </row>
    <row r="2305" spans="4:5" s="144" customFormat="1" ht="15.75">
      <c r="D2305" s="265"/>
      <c r="E2305" s="265"/>
    </row>
    <row r="2306" spans="4:5" s="144" customFormat="1" ht="15.75">
      <c r="D2306" s="265"/>
      <c r="E2306" s="265"/>
    </row>
    <row r="2307" spans="4:5" s="144" customFormat="1" ht="15.75">
      <c r="D2307" s="265"/>
      <c r="E2307" s="265"/>
    </row>
    <row r="2308" spans="4:5" s="144" customFormat="1" ht="15.75">
      <c r="D2308" s="265"/>
      <c r="E2308" s="265"/>
    </row>
    <row r="2309" spans="4:5" s="144" customFormat="1" ht="15.75">
      <c r="D2309" s="265"/>
      <c r="E2309" s="265"/>
    </row>
    <row r="2310" spans="4:5" s="144" customFormat="1" ht="15.75">
      <c r="D2310" s="265"/>
      <c r="E2310" s="265"/>
    </row>
    <row r="2311" spans="4:5" s="144" customFormat="1" ht="15.75">
      <c r="D2311" s="265"/>
      <c r="E2311" s="265"/>
    </row>
    <row r="2312" spans="4:5" s="144" customFormat="1" ht="15.75">
      <c r="D2312" s="265"/>
      <c r="E2312" s="265"/>
    </row>
    <row r="2313" spans="4:5" s="144" customFormat="1" ht="15.75">
      <c r="D2313" s="265"/>
      <c r="E2313" s="265"/>
    </row>
    <row r="2314" spans="4:5" s="144" customFormat="1" ht="15.75">
      <c r="D2314" s="265"/>
      <c r="E2314" s="265"/>
    </row>
    <row r="2315" spans="4:5" s="144" customFormat="1" ht="15.75">
      <c r="D2315" s="265"/>
      <c r="E2315" s="265"/>
    </row>
    <row r="2316" spans="4:5" s="144" customFormat="1" ht="15.75">
      <c r="D2316" s="265"/>
      <c r="E2316" s="265"/>
    </row>
    <row r="2317" spans="4:5" s="144" customFormat="1" ht="15.75">
      <c r="D2317" s="265"/>
      <c r="E2317" s="265"/>
    </row>
    <row r="2318" spans="4:5" s="144" customFormat="1" ht="15.75">
      <c r="D2318" s="265"/>
      <c r="E2318" s="265"/>
    </row>
    <row r="2319" spans="4:5" s="144" customFormat="1" ht="15.75">
      <c r="D2319" s="265"/>
      <c r="E2319" s="265"/>
    </row>
    <row r="2320" spans="4:5" s="144" customFormat="1" ht="15.75">
      <c r="D2320" s="265"/>
      <c r="E2320" s="265"/>
    </row>
    <row r="2321" spans="4:5" s="144" customFormat="1" ht="15.75">
      <c r="D2321" s="265"/>
      <c r="E2321" s="265"/>
    </row>
    <row r="2322" spans="4:5" s="144" customFormat="1" ht="15.75">
      <c r="D2322" s="265"/>
      <c r="E2322" s="265"/>
    </row>
    <row r="2323" spans="4:5" s="144" customFormat="1" ht="15.75">
      <c r="D2323" s="265"/>
      <c r="E2323" s="265"/>
    </row>
    <row r="2324" spans="4:5" s="144" customFormat="1" ht="15.75">
      <c r="D2324" s="265"/>
      <c r="E2324" s="265"/>
    </row>
    <row r="2325" spans="4:5" s="144" customFormat="1" ht="15.75">
      <c r="D2325" s="265"/>
      <c r="E2325" s="265"/>
    </row>
    <row r="2326" spans="4:5" s="144" customFormat="1" ht="15.75">
      <c r="D2326" s="265"/>
      <c r="E2326" s="265"/>
    </row>
    <row r="2327" spans="4:5" s="144" customFormat="1" ht="15.75">
      <c r="D2327" s="265"/>
      <c r="E2327" s="265"/>
    </row>
    <row r="2328" spans="4:5" s="144" customFormat="1" ht="15.75">
      <c r="D2328" s="265"/>
      <c r="E2328" s="265"/>
    </row>
    <row r="2329" spans="4:5" s="144" customFormat="1" ht="15.75">
      <c r="D2329" s="265"/>
      <c r="E2329" s="265"/>
    </row>
    <row r="2330" spans="4:5" s="144" customFormat="1" ht="15.75">
      <c r="D2330" s="265"/>
      <c r="E2330" s="265"/>
    </row>
    <row r="2331" spans="4:5" s="144" customFormat="1" ht="15.75">
      <c r="D2331" s="265"/>
      <c r="E2331" s="265"/>
    </row>
    <row r="2332" spans="4:5" s="144" customFormat="1" ht="15.75">
      <c r="D2332" s="265"/>
      <c r="E2332" s="265"/>
    </row>
    <row r="2333" spans="4:5" s="144" customFormat="1" ht="15.75">
      <c r="D2333" s="265"/>
      <c r="E2333" s="265"/>
    </row>
    <row r="2334" spans="4:5" s="144" customFormat="1" ht="15.75">
      <c r="D2334" s="265"/>
      <c r="E2334" s="265"/>
    </row>
    <row r="2335" spans="4:5" s="144" customFormat="1" ht="15.75">
      <c r="D2335" s="265"/>
      <c r="E2335" s="265"/>
    </row>
    <row r="2336" spans="4:5" s="144" customFormat="1" ht="15.75">
      <c r="D2336" s="265"/>
      <c r="E2336" s="265"/>
    </row>
    <row r="2337" spans="4:5" s="144" customFormat="1" ht="15.75">
      <c r="D2337" s="265"/>
      <c r="E2337" s="265"/>
    </row>
    <row r="2338" spans="4:5" s="144" customFormat="1" ht="15.75">
      <c r="D2338" s="265"/>
      <c r="E2338" s="265"/>
    </row>
    <row r="2339" spans="4:5" s="144" customFormat="1" ht="15.75">
      <c r="D2339" s="265"/>
      <c r="E2339" s="265"/>
    </row>
    <row r="2340" spans="4:5" s="144" customFormat="1" ht="15.75">
      <c r="D2340" s="265"/>
      <c r="E2340" s="265"/>
    </row>
    <row r="2341" spans="4:5" s="144" customFormat="1" ht="15.75">
      <c r="D2341" s="265"/>
      <c r="E2341" s="265"/>
    </row>
    <row r="2342" spans="4:5" s="144" customFormat="1" ht="15.75">
      <c r="D2342" s="265"/>
      <c r="E2342" s="265"/>
    </row>
    <row r="2343" spans="4:5" s="144" customFormat="1" ht="15.75">
      <c r="D2343" s="265"/>
      <c r="E2343" s="265"/>
    </row>
    <row r="2344" spans="4:5" s="144" customFormat="1" ht="15.75">
      <c r="D2344" s="265"/>
      <c r="E2344" s="265"/>
    </row>
    <row r="2345" spans="4:5" s="144" customFormat="1" ht="15.75">
      <c r="D2345" s="265"/>
      <c r="E2345" s="265"/>
    </row>
    <row r="2346" spans="4:5" s="144" customFormat="1" ht="15.75">
      <c r="D2346" s="265"/>
      <c r="E2346" s="265"/>
    </row>
    <row r="2347" spans="4:5" s="144" customFormat="1" ht="15.75">
      <c r="D2347" s="265"/>
      <c r="E2347" s="265"/>
    </row>
    <row r="2348" spans="4:5" s="144" customFormat="1" ht="15.75">
      <c r="D2348" s="265"/>
      <c r="E2348" s="265"/>
    </row>
    <row r="2349" spans="4:5" s="144" customFormat="1" ht="15.75">
      <c r="D2349" s="265"/>
      <c r="E2349" s="265"/>
    </row>
    <row r="2350" spans="4:5" s="144" customFormat="1" ht="15.75">
      <c r="D2350" s="265"/>
      <c r="E2350" s="265"/>
    </row>
    <row r="2351" spans="4:5" s="144" customFormat="1" ht="15.75">
      <c r="D2351" s="265"/>
      <c r="E2351" s="265"/>
    </row>
    <row r="2352" spans="4:5" s="144" customFormat="1" ht="15.75">
      <c r="D2352" s="265"/>
      <c r="E2352" s="265"/>
    </row>
    <row r="2353" spans="4:5" s="144" customFormat="1" ht="15.75">
      <c r="D2353" s="265"/>
      <c r="E2353" s="265"/>
    </row>
    <row r="2354" spans="4:5" s="144" customFormat="1" ht="15.75">
      <c r="D2354" s="265"/>
      <c r="E2354" s="265"/>
    </row>
    <row r="2355" spans="4:5" s="144" customFormat="1" ht="15.75">
      <c r="D2355" s="265"/>
      <c r="E2355" s="265"/>
    </row>
    <row r="2356" spans="4:5" s="144" customFormat="1" ht="15.75">
      <c r="D2356" s="265"/>
      <c r="E2356" s="265"/>
    </row>
    <row r="2357" spans="4:5" s="144" customFormat="1" ht="15.75">
      <c r="D2357" s="265"/>
      <c r="E2357" s="265"/>
    </row>
    <row r="2358" spans="4:5" s="144" customFormat="1" ht="15.75">
      <c r="D2358" s="265"/>
      <c r="E2358" s="265"/>
    </row>
    <row r="2359" spans="4:5" s="144" customFormat="1" ht="15.75">
      <c r="D2359" s="265"/>
      <c r="E2359" s="265"/>
    </row>
    <row r="2360" spans="4:5" s="144" customFormat="1" ht="15.75">
      <c r="D2360" s="265"/>
      <c r="E2360" s="265"/>
    </row>
    <row r="2361" spans="4:5" s="144" customFormat="1" ht="15.75">
      <c r="D2361" s="265"/>
      <c r="E2361" s="265"/>
    </row>
    <row r="2362" spans="4:5" s="144" customFormat="1" ht="15.75">
      <c r="D2362" s="265"/>
      <c r="E2362" s="265"/>
    </row>
    <row r="2363" spans="4:5" s="144" customFormat="1" ht="15.75">
      <c r="D2363" s="265"/>
      <c r="E2363" s="265"/>
    </row>
    <row r="2364" spans="4:5" s="144" customFormat="1" ht="15.75">
      <c r="D2364" s="265"/>
      <c r="E2364" s="265"/>
    </row>
    <row r="2365" spans="4:5" s="144" customFormat="1" ht="15.75">
      <c r="D2365" s="265"/>
      <c r="E2365" s="265"/>
    </row>
    <row r="2366" spans="4:5" s="144" customFormat="1" ht="15.75">
      <c r="D2366" s="265"/>
      <c r="E2366" s="265"/>
    </row>
    <row r="2367" spans="4:5" s="144" customFormat="1" ht="15.75">
      <c r="D2367" s="265"/>
      <c r="E2367" s="265"/>
    </row>
    <row r="2368" spans="4:5" s="144" customFormat="1" ht="15.75">
      <c r="D2368" s="265"/>
      <c r="E2368" s="265"/>
    </row>
    <row r="2369" spans="4:5" s="144" customFormat="1" ht="15.75">
      <c r="D2369" s="265"/>
      <c r="E2369" s="265"/>
    </row>
    <row r="2370" spans="4:5" s="144" customFormat="1" ht="15.75">
      <c r="D2370" s="265"/>
      <c r="E2370" s="265"/>
    </row>
    <row r="2371" spans="4:5" s="144" customFormat="1" ht="15.75">
      <c r="D2371" s="265"/>
      <c r="E2371" s="265"/>
    </row>
    <row r="2372" spans="4:5" s="144" customFormat="1" ht="15.75">
      <c r="D2372" s="265"/>
      <c r="E2372" s="265"/>
    </row>
    <row r="2373" spans="4:5" s="144" customFormat="1" ht="15.75">
      <c r="D2373" s="265"/>
      <c r="E2373" s="265"/>
    </row>
    <row r="2374" spans="4:5" s="144" customFormat="1" ht="15.75">
      <c r="D2374" s="265"/>
      <c r="E2374" s="265"/>
    </row>
    <row r="2375" spans="4:5" s="144" customFormat="1" ht="15.75">
      <c r="D2375" s="265"/>
      <c r="E2375" s="265"/>
    </row>
    <row r="2376" spans="4:5" s="144" customFormat="1" ht="15.75">
      <c r="D2376" s="265"/>
      <c r="E2376" s="265"/>
    </row>
    <row r="2377" spans="4:5" s="144" customFormat="1" ht="15.75">
      <c r="D2377" s="265"/>
      <c r="E2377" s="265"/>
    </row>
    <row r="2378" spans="4:5" s="144" customFormat="1" ht="15.75">
      <c r="D2378" s="265"/>
      <c r="E2378" s="265"/>
    </row>
    <row r="2379" spans="4:5" s="144" customFormat="1" ht="15.75">
      <c r="D2379" s="265"/>
      <c r="E2379" s="265"/>
    </row>
    <row r="2380" spans="4:5" s="144" customFormat="1" ht="15.75">
      <c r="D2380" s="265"/>
      <c r="E2380" s="265"/>
    </row>
    <row r="2381" spans="4:5" s="144" customFormat="1" ht="15.75">
      <c r="D2381" s="265"/>
      <c r="E2381" s="265"/>
    </row>
    <row r="2382" spans="4:5" s="144" customFormat="1" ht="15.75">
      <c r="D2382" s="265"/>
      <c r="E2382" s="265"/>
    </row>
    <row r="2383" spans="4:5" s="144" customFormat="1" ht="15.75">
      <c r="D2383" s="265"/>
      <c r="E2383" s="265"/>
    </row>
    <row r="2384" spans="4:5" s="144" customFormat="1" ht="15.75">
      <c r="D2384" s="265"/>
      <c r="E2384" s="265"/>
    </row>
    <row r="2385" spans="4:5" s="144" customFormat="1" ht="15.75">
      <c r="D2385" s="265"/>
      <c r="E2385" s="265"/>
    </row>
    <row r="2386" spans="4:5" s="144" customFormat="1" ht="15.75">
      <c r="D2386" s="265"/>
      <c r="E2386" s="265"/>
    </row>
    <row r="2387" spans="4:5" s="144" customFormat="1" ht="15.75">
      <c r="D2387" s="265"/>
      <c r="E2387" s="265"/>
    </row>
    <row r="2388" spans="4:5" s="144" customFormat="1" ht="15.75">
      <c r="D2388" s="265"/>
      <c r="E2388" s="265"/>
    </row>
    <row r="2389" spans="4:5" s="144" customFormat="1" ht="15.75">
      <c r="D2389" s="265"/>
      <c r="E2389" s="265"/>
    </row>
    <row r="2390" spans="4:5" s="144" customFormat="1" ht="15.75">
      <c r="D2390" s="265"/>
      <c r="E2390" s="265"/>
    </row>
    <row r="2391" spans="4:5" s="144" customFormat="1" ht="15.75">
      <c r="D2391" s="265"/>
      <c r="E2391" s="265"/>
    </row>
    <row r="2392" spans="4:5" s="144" customFormat="1" ht="15.75">
      <c r="D2392" s="265"/>
      <c r="E2392" s="265"/>
    </row>
    <row r="2393" spans="4:5" s="144" customFormat="1" ht="15.75">
      <c r="D2393" s="265"/>
      <c r="E2393" s="265"/>
    </row>
    <row r="2394" spans="4:5" s="144" customFormat="1" ht="15.75">
      <c r="D2394" s="265"/>
      <c r="E2394" s="265"/>
    </row>
    <row r="2395" spans="4:5" s="144" customFormat="1" ht="15.75">
      <c r="D2395" s="265"/>
      <c r="E2395" s="265"/>
    </row>
    <row r="2396" spans="4:5" s="144" customFormat="1" ht="15.75">
      <c r="D2396" s="265"/>
      <c r="E2396" s="265"/>
    </row>
    <row r="2397" spans="4:5" s="144" customFormat="1" ht="15.75">
      <c r="D2397" s="265"/>
      <c r="E2397" s="265"/>
    </row>
    <row r="2398" spans="4:5" s="144" customFormat="1" ht="15.75">
      <c r="D2398" s="265"/>
      <c r="E2398" s="265"/>
    </row>
    <row r="2399" spans="4:5" s="144" customFormat="1" ht="15.75">
      <c r="D2399" s="265"/>
      <c r="E2399" s="265"/>
    </row>
    <row r="2400" spans="4:5" s="144" customFormat="1" ht="15.75">
      <c r="D2400" s="265"/>
      <c r="E2400" s="265"/>
    </row>
    <row r="2401" spans="4:5" s="144" customFormat="1" ht="15.75">
      <c r="D2401" s="265"/>
      <c r="E2401" s="265"/>
    </row>
    <row r="2402" spans="4:5" s="144" customFormat="1" ht="15.75">
      <c r="D2402" s="265"/>
      <c r="E2402" s="265"/>
    </row>
    <row r="2403" spans="4:5" s="144" customFormat="1" ht="15.75">
      <c r="D2403" s="265"/>
      <c r="E2403" s="265"/>
    </row>
    <row r="2404" spans="4:5" s="144" customFormat="1" ht="15.75">
      <c r="D2404" s="265"/>
      <c r="E2404" s="265"/>
    </row>
    <row r="2405" spans="4:5" s="144" customFormat="1" ht="15.75">
      <c r="D2405" s="265"/>
      <c r="E2405" s="265"/>
    </row>
    <row r="2406" spans="4:5" s="144" customFormat="1" ht="15.75">
      <c r="D2406" s="265"/>
      <c r="E2406" s="265"/>
    </row>
    <row r="2407" spans="4:5" s="144" customFormat="1" ht="15.75">
      <c r="D2407" s="265"/>
      <c r="E2407" s="265"/>
    </row>
    <row r="2408" spans="4:5" s="144" customFormat="1" ht="15.75">
      <c r="D2408" s="265"/>
      <c r="E2408" s="265"/>
    </row>
    <row r="2409" spans="4:5" s="144" customFormat="1" ht="15.75">
      <c r="D2409" s="265"/>
      <c r="E2409" s="265"/>
    </row>
    <row r="2410" spans="4:5" s="144" customFormat="1" ht="15.75">
      <c r="D2410" s="265"/>
      <c r="E2410" s="265"/>
    </row>
    <row r="2411" spans="4:5" s="144" customFormat="1" ht="15.75">
      <c r="D2411" s="265"/>
      <c r="E2411" s="265"/>
    </row>
    <row r="2412" spans="4:5" s="144" customFormat="1" ht="15.75">
      <c r="D2412" s="265"/>
      <c r="E2412" s="265"/>
    </row>
    <row r="2413" spans="4:5" s="144" customFormat="1" ht="15.75">
      <c r="D2413" s="265"/>
      <c r="E2413" s="265"/>
    </row>
    <row r="2414" spans="4:5" s="144" customFormat="1" ht="15.75">
      <c r="D2414" s="265"/>
      <c r="E2414" s="265"/>
    </row>
    <row r="2415" spans="4:5" s="144" customFormat="1" ht="15.75">
      <c r="D2415" s="265"/>
      <c r="E2415" s="265"/>
    </row>
    <row r="2416" spans="4:5" s="144" customFormat="1" ht="15.75">
      <c r="D2416" s="265"/>
      <c r="E2416" s="265"/>
    </row>
    <row r="2417" spans="4:5" s="144" customFormat="1" ht="15.75">
      <c r="D2417" s="265"/>
      <c r="E2417" s="265"/>
    </row>
    <row r="2418" spans="4:5" s="144" customFormat="1" ht="15.75">
      <c r="D2418" s="265"/>
      <c r="E2418" s="265"/>
    </row>
    <row r="2419" spans="4:5" s="144" customFormat="1" ht="15.75">
      <c r="D2419" s="265"/>
      <c r="E2419" s="265"/>
    </row>
    <row r="2420" spans="4:5" s="144" customFormat="1" ht="15.75">
      <c r="D2420" s="265"/>
      <c r="E2420" s="265"/>
    </row>
    <row r="2421" spans="4:5" s="144" customFormat="1" ht="15.75">
      <c r="D2421" s="265"/>
      <c r="E2421" s="265"/>
    </row>
    <row r="2422" spans="4:5" s="144" customFormat="1" ht="15.75">
      <c r="D2422" s="265"/>
      <c r="E2422" s="265"/>
    </row>
    <row r="2423" spans="4:5" s="144" customFormat="1" ht="15.75">
      <c r="D2423" s="265"/>
      <c r="E2423" s="265"/>
    </row>
    <row r="2424" spans="4:5" s="144" customFormat="1" ht="15.75">
      <c r="D2424" s="265"/>
      <c r="E2424" s="265"/>
    </row>
    <row r="2425" spans="4:5" s="144" customFormat="1" ht="15.75">
      <c r="D2425" s="265"/>
      <c r="E2425" s="265"/>
    </row>
    <row r="2426" spans="4:5" s="144" customFormat="1" ht="15.75">
      <c r="D2426" s="265"/>
      <c r="E2426" s="265"/>
    </row>
    <row r="2427" spans="4:5" s="144" customFormat="1" ht="15.75">
      <c r="D2427" s="265"/>
      <c r="E2427" s="265"/>
    </row>
    <row r="2428" spans="4:5" s="144" customFormat="1" ht="15.75">
      <c r="D2428" s="265"/>
      <c r="E2428" s="265"/>
    </row>
    <row r="2429" spans="4:5" s="144" customFormat="1" ht="15.75">
      <c r="D2429" s="265"/>
      <c r="E2429" s="265"/>
    </row>
    <row r="2430" spans="4:5" s="144" customFormat="1" ht="15.75">
      <c r="D2430" s="265"/>
      <c r="E2430" s="265"/>
    </row>
    <row r="2431" spans="4:5" s="144" customFormat="1" ht="15.75">
      <c r="D2431" s="265"/>
      <c r="E2431" s="265"/>
    </row>
    <row r="2432" spans="4:5" s="144" customFormat="1" ht="15.75">
      <c r="D2432" s="265"/>
      <c r="E2432" s="265"/>
    </row>
    <row r="2433" spans="4:5" s="144" customFormat="1" ht="15.75">
      <c r="D2433" s="265"/>
      <c r="E2433" s="265"/>
    </row>
    <row r="2434" spans="4:5" s="144" customFormat="1" ht="15.75">
      <c r="D2434" s="265"/>
      <c r="E2434" s="265"/>
    </row>
    <row r="2435" spans="4:5" s="144" customFormat="1" ht="15.75">
      <c r="D2435" s="265"/>
      <c r="E2435" s="265"/>
    </row>
    <row r="2436" spans="4:5" s="144" customFormat="1" ht="15.75">
      <c r="D2436" s="265"/>
      <c r="E2436" s="265"/>
    </row>
    <row r="2437" spans="4:5" s="144" customFormat="1" ht="15.75">
      <c r="D2437" s="265"/>
      <c r="E2437" s="265"/>
    </row>
    <row r="2438" spans="4:5" s="144" customFormat="1" ht="15.75">
      <c r="D2438" s="265"/>
      <c r="E2438" s="265"/>
    </row>
    <row r="2439" spans="4:5" s="144" customFormat="1" ht="15.75">
      <c r="D2439" s="265"/>
      <c r="E2439" s="265"/>
    </row>
    <row r="2440" spans="4:5" s="144" customFormat="1" ht="15.75">
      <c r="D2440" s="265"/>
      <c r="E2440" s="265"/>
    </row>
    <row r="2441" spans="4:5" s="144" customFormat="1" ht="15.75">
      <c r="D2441" s="265"/>
      <c r="E2441" s="265"/>
    </row>
    <row r="2442" spans="4:5" s="144" customFormat="1" ht="15.75">
      <c r="D2442" s="265"/>
      <c r="E2442" s="265"/>
    </row>
    <row r="2443" spans="4:5" s="144" customFormat="1" ht="15.75">
      <c r="D2443" s="265"/>
      <c r="E2443" s="265"/>
    </row>
    <row r="2444" spans="4:5" s="144" customFormat="1" ht="15.75">
      <c r="D2444" s="265"/>
      <c r="E2444" s="265"/>
    </row>
    <row r="2445" spans="4:5" s="144" customFormat="1" ht="15.75">
      <c r="D2445" s="265"/>
      <c r="E2445" s="265"/>
    </row>
    <row r="2446" spans="4:5" s="144" customFormat="1" ht="15.75">
      <c r="D2446" s="265"/>
      <c r="E2446" s="265"/>
    </row>
    <row r="2447" spans="4:5" s="144" customFormat="1" ht="15.75">
      <c r="D2447" s="265"/>
      <c r="E2447" s="265"/>
    </row>
    <row r="2448" spans="4:5" s="144" customFormat="1" ht="15.75">
      <c r="D2448" s="265"/>
      <c r="E2448" s="265"/>
    </row>
    <row r="2449" spans="4:5" s="144" customFormat="1" ht="15.75">
      <c r="D2449" s="265"/>
      <c r="E2449" s="265"/>
    </row>
    <row r="2450" spans="4:5" s="144" customFormat="1" ht="15.75">
      <c r="D2450" s="265"/>
      <c r="E2450" s="265"/>
    </row>
    <row r="2451" spans="4:5" s="144" customFormat="1" ht="15.75">
      <c r="D2451" s="265"/>
      <c r="E2451" s="265"/>
    </row>
    <row r="2452" spans="4:5" s="144" customFormat="1" ht="15.75">
      <c r="D2452" s="265"/>
      <c r="E2452" s="265"/>
    </row>
    <row r="2453" spans="4:5" s="144" customFormat="1" ht="15.75">
      <c r="D2453" s="265"/>
      <c r="E2453" s="265"/>
    </row>
    <row r="2454" spans="4:5" s="144" customFormat="1" ht="15.75">
      <c r="D2454" s="265"/>
      <c r="E2454" s="265"/>
    </row>
    <row r="2455" spans="4:5" s="144" customFormat="1" ht="15.75">
      <c r="D2455" s="265"/>
      <c r="E2455" s="265"/>
    </row>
    <row r="2456" spans="4:5" s="144" customFormat="1" ht="15.75">
      <c r="D2456" s="265"/>
      <c r="E2456" s="265"/>
    </row>
    <row r="2457" spans="4:5" s="144" customFormat="1" ht="15.75">
      <c r="D2457" s="265"/>
      <c r="E2457" s="265"/>
    </row>
    <row r="2458" spans="4:5" s="144" customFormat="1" ht="15.75">
      <c r="D2458" s="265"/>
      <c r="E2458" s="265"/>
    </row>
    <row r="2459" spans="4:5" s="144" customFormat="1" ht="15.75">
      <c r="D2459" s="265"/>
      <c r="E2459" s="265"/>
    </row>
    <row r="2460" spans="4:5" s="144" customFormat="1" ht="15.75">
      <c r="D2460" s="265"/>
      <c r="E2460" s="265"/>
    </row>
    <row r="2461" spans="4:5" s="144" customFormat="1" ht="15.75">
      <c r="D2461" s="265"/>
      <c r="E2461" s="265"/>
    </row>
    <row r="2462" spans="4:5" s="144" customFormat="1" ht="15.75">
      <c r="D2462" s="265"/>
      <c r="E2462" s="265"/>
    </row>
    <row r="2463" spans="4:5" s="144" customFormat="1" ht="15.75">
      <c r="D2463" s="265"/>
      <c r="E2463" s="265"/>
    </row>
    <row r="2464" spans="4:5" s="144" customFormat="1" ht="15.75">
      <c r="D2464" s="265"/>
      <c r="E2464" s="265"/>
    </row>
    <row r="2465" spans="4:5" s="144" customFormat="1" ht="15.75">
      <c r="D2465" s="265"/>
      <c r="E2465" s="265"/>
    </row>
    <row r="2466" spans="4:5" s="144" customFormat="1" ht="15.75">
      <c r="D2466" s="265"/>
      <c r="E2466" s="265"/>
    </row>
    <row r="2467" spans="4:5" s="144" customFormat="1" ht="15.75">
      <c r="D2467" s="265"/>
      <c r="E2467" s="265"/>
    </row>
    <row r="2468" spans="4:5" s="144" customFormat="1" ht="15.75">
      <c r="D2468" s="265"/>
      <c r="E2468" s="265"/>
    </row>
    <row r="2469" spans="4:5" s="144" customFormat="1" ht="15.75">
      <c r="D2469" s="265"/>
      <c r="E2469" s="265"/>
    </row>
    <row r="2470" spans="4:5" s="144" customFormat="1" ht="15.75">
      <c r="D2470" s="265"/>
      <c r="E2470" s="265"/>
    </row>
    <row r="2471" spans="4:5" s="144" customFormat="1" ht="15.75">
      <c r="D2471" s="265"/>
      <c r="E2471" s="265"/>
    </row>
    <row r="2472" spans="4:5" s="144" customFormat="1" ht="15.75">
      <c r="D2472" s="265"/>
      <c r="E2472" s="265"/>
    </row>
    <row r="2473" spans="4:5" s="144" customFormat="1" ht="15.75">
      <c r="D2473" s="265"/>
      <c r="E2473" s="265"/>
    </row>
    <row r="2474" spans="4:5" s="144" customFormat="1" ht="15.75">
      <c r="D2474" s="265"/>
      <c r="E2474" s="265"/>
    </row>
    <row r="2475" spans="4:5" s="144" customFormat="1" ht="15.75">
      <c r="D2475" s="265"/>
      <c r="E2475" s="265"/>
    </row>
    <row r="2476" spans="4:5" s="144" customFormat="1" ht="15.75">
      <c r="D2476" s="265"/>
      <c r="E2476" s="265"/>
    </row>
    <row r="2477" spans="4:5" s="144" customFormat="1" ht="15.75">
      <c r="D2477" s="265"/>
      <c r="E2477" s="265"/>
    </row>
    <row r="2478" spans="4:5" s="144" customFormat="1" ht="15.75">
      <c r="D2478" s="265"/>
      <c r="E2478" s="265"/>
    </row>
    <row r="2479" spans="4:5" s="144" customFormat="1" ht="15.75">
      <c r="D2479" s="265"/>
      <c r="E2479" s="265"/>
    </row>
    <row r="2480" spans="4:5" s="144" customFormat="1" ht="15.75">
      <c r="D2480" s="265"/>
      <c r="E2480" s="265"/>
    </row>
    <row r="2481" spans="4:5" s="144" customFormat="1" ht="15.75">
      <c r="D2481" s="265"/>
      <c r="E2481" s="265"/>
    </row>
    <row r="2482" spans="4:5" s="144" customFormat="1" ht="15.75">
      <c r="D2482" s="265"/>
      <c r="E2482" s="265"/>
    </row>
    <row r="2483" spans="4:5" s="144" customFormat="1" ht="15.75">
      <c r="D2483" s="265"/>
      <c r="E2483" s="265"/>
    </row>
    <row r="2484" spans="4:5" s="144" customFormat="1" ht="15.75">
      <c r="D2484" s="265"/>
      <c r="E2484" s="265"/>
    </row>
    <row r="2485" spans="4:5" s="144" customFormat="1" ht="15.75">
      <c r="D2485" s="265"/>
      <c r="E2485" s="265"/>
    </row>
    <row r="2486" spans="4:5" s="144" customFormat="1" ht="15.75">
      <c r="D2486" s="265"/>
      <c r="E2486" s="265"/>
    </row>
    <row r="2487" spans="4:5" s="144" customFormat="1" ht="15.75">
      <c r="D2487" s="265"/>
      <c r="E2487" s="265"/>
    </row>
    <row r="2488" spans="4:5" s="144" customFormat="1" ht="15.75">
      <c r="D2488" s="265"/>
      <c r="E2488" s="265"/>
    </row>
    <row r="2489" spans="4:5" s="144" customFormat="1" ht="15.75">
      <c r="D2489" s="265"/>
      <c r="E2489" s="265"/>
    </row>
    <row r="2490" spans="4:5" s="144" customFormat="1" ht="15.75">
      <c r="D2490" s="265"/>
      <c r="E2490" s="265"/>
    </row>
    <row r="2491" spans="4:5" s="144" customFormat="1" ht="15.75">
      <c r="D2491" s="265"/>
      <c r="E2491" s="265"/>
    </row>
    <row r="2492" spans="4:5" s="144" customFormat="1" ht="15.75">
      <c r="D2492" s="265"/>
      <c r="E2492" s="265"/>
    </row>
    <row r="2493" spans="4:5" s="144" customFormat="1" ht="15.75">
      <c r="D2493" s="265"/>
      <c r="E2493" s="265"/>
    </row>
    <row r="2494" spans="4:5" s="144" customFormat="1" ht="15.75">
      <c r="D2494" s="265"/>
      <c r="E2494" s="265"/>
    </row>
    <row r="2495" spans="4:5" s="144" customFormat="1" ht="15.75">
      <c r="D2495" s="265"/>
      <c r="E2495" s="265"/>
    </row>
    <row r="2496" spans="4:5" s="144" customFormat="1" ht="15.75">
      <c r="D2496" s="265"/>
      <c r="E2496" s="265"/>
    </row>
    <row r="2497" spans="4:5" s="144" customFormat="1" ht="15.75">
      <c r="D2497" s="265"/>
      <c r="E2497" s="265"/>
    </row>
    <row r="2498" spans="4:5" s="144" customFormat="1" ht="15.75">
      <c r="D2498" s="265"/>
      <c r="E2498" s="265"/>
    </row>
    <row r="2499" spans="4:5" s="144" customFormat="1" ht="15.75">
      <c r="D2499" s="265"/>
      <c r="E2499" s="265"/>
    </row>
    <row r="2500" spans="4:5" s="144" customFormat="1" ht="15.75">
      <c r="D2500" s="265"/>
      <c r="E2500" s="265"/>
    </row>
    <row r="2501" spans="4:5" s="144" customFormat="1" ht="15.75">
      <c r="D2501" s="265"/>
      <c r="E2501" s="265"/>
    </row>
    <row r="2502" spans="4:5" s="144" customFormat="1" ht="15.75">
      <c r="D2502" s="265"/>
      <c r="E2502" s="265"/>
    </row>
    <row r="2503" spans="4:5" s="144" customFormat="1" ht="15.75">
      <c r="D2503" s="265"/>
      <c r="E2503" s="265"/>
    </row>
    <row r="2504" spans="4:5" s="144" customFormat="1" ht="15.75">
      <c r="D2504" s="265"/>
      <c r="E2504" s="265"/>
    </row>
    <row r="2505" spans="4:5" s="144" customFormat="1" ht="15.75">
      <c r="D2505" s="265"/>
      <c r="E2505" s="265"/>
    </row>
    <row r="2506" spans="4:5" s="144" customFormat="1" ht="15.75">
      <c r="D2506" s="265"/>
      <c r="E2506" s="265"/>
    </row>
    <row r="2507" spans="4:5" s="144" customFormat="1" ht="15.75">
      <c r="D2507" s="265"/>
      <c r="E2507" s="265"/>
    </row>
    <row r="2508" spans="4:5" s="144" customFormat="1" ht="15.75">
      <c r="D2508" s="265"/>
      <c r="E2508" s="265"/>
    </row>
    <row r="2509" spans="4:5" s="144" customFormat="1" ht="15.75">
      <c r="D2509" s="265"/>
      <c r="E2509" s="265"/>
    </row>
    <row r="2510" spans="4:5" s="144" customFormat="1" ht="15.75">
      <c r="D2510" s="265"/>
      <c r="E2510" s="265"/>
    </row>
    <row r="2511" spans="4:5" s="144" customFormat="1" ht="15.75">
      <c r="D2511" s="265"/>
      <c r="E2511" s="265"/>
    </row>
    <row r="2512" spans="4:5" s="144" customFormat="1" ht="15.75">
      <c r="D2512" s="265"/>
      <c r="E2512" s="265"/>
    </row>
    <row r="2513" spans="4:5" s="144" customFormat="1" ht="15.75">
      <c r="D2513" s="265"/>
      <c r="E2513" s="265"/>
    </row>
    <row r="2514" spans="4:5" s="144" customFormat="1" ht="15.75">
      <c r="D2514" s="265"/>
      <c r="E2514" s="265"/>
    </row>
    <row r="2515" spans="4:5" s="144" customFormat="1" ht="15.75">
      <c r="D2515" s="265"/>
      <c r="E2515" s="265"/>
    </row>
    <row r="2516" spans="4:5" s="144" customFormat="1" ht="15.75">
      <c r="D2516" s="265"/>
      <c r="E2516" s="265"/>
    </row>
    <row r="2517" spans="4:5" s="144" customFormat="1" ht="15.75">
      <c r="D2517" s="265"/>
      <c r="E2517" s="265"/>
    </row>
    <row r="2518" spans="4:5" s="144" customFormat="1" ht="15.75">
      <c r="D2518" s="265"/>
      <c r="E2518" s="265"/>
    </row>
    <row r="2519" spans="4:5" s="144" customFormat="1" ht="15.75">
      <c r="D2519" s="265"/>
      <c r="E2519" s="265"/>
    </row>
    <row r="2520" spans="4:5" s="144" customFormat="1" ht="15.75">
      <c r="D2520" s="265"/>
      <c r="E2520" s="265"/>
    </row>
    <row r="2521" spans="4:5" s="144" customFormat="1" ht="15.75">
      <c r="D2521" s="265"/>
      <c r="E2521" s="265"/>
    </row>
    <row r="2522" spans="4:5" s="144" customFormat="1" ht="15.75">
      <c r="D2522" s="265"/>
      <c r="E2522" s="265"/>
    </row>
    <row r="2523" spans="4:5" s="144" customFormat="1" ht="15.75">
      <c r="D2523" s="265"/>
      <c r="E2523" s="265"/>
    </row>
    <row r="2524" spans="4:5" s="144" customFormat="1" ht="15.75">
      <c r="D2524" s="265"/>
      <c r="E2524" s="265"/>
    </row>
    <row r="2525" spans="4:5" s="144" customFormat="1" ht="15.75">
      <c r="D2525" s="265"/>
      <c r="E2525" s="265"/>
    </row>
    <row r="2526" spans="4:5" s="144" customFormat="1" ht="15.75">
      <c r="D2526" s="265"/>
      <c r="E2526" s="265"/>
    </row>
    <row r="2527" spans="4:5" s="144" customFormat="1" ht="15.75">
      <c r="D2527" s="265"/>
      <c r="E2527" s="265"/>
    </row>
    <row r="2528" spans="4:5" s="144" customFormat="1" ht="15.75">
      <c r="D2528" s="265"/>
      <c r="E2528" s="265"/>
    </row>
    <row r="2529" spans="4:5" s="144" customFormat="1" ht="15.75">
      <c r="D2529" s="265"/>
      <c r="E2529" s="265"/>
    </row>
    <row r="2530" spans="4:5" s="144" customFormat="1" ht="15.75">
      <c r="D2530" s="265"/>
      <c r="E2530" s="265"/>
    </row>
    <row r="2531" spans="4:5" s="144" customFormat="1" ht="15.75">
      <c r="D2531" s="265"/>
      <c r="E2531" s="265"/>
    </row>
    <row r="2532" spans="4:5" s="144" customFormat="1" ht="15.75">
      <c r="D2532" s="265"/>
      <c r="E2532" s="265"/>
    </row>
    <row r="2533" spans="4:5" s="144" customFormat="1" ht="15.75">
      <c r="D2533" s="265"/>
      <c r="E2533" s="265"/>
    </row>
    <row r="2534" spans="4:5" s="144" customFormat="1" ht="15.75">
      <c r="D2534" s="265"/>
      <c r="E2534" s="265"/>
    </row>
    <row r="2535" spans="4:5" s="144" customFormat="1" ht="15.75">
      <c r="D2535" s="265"/>
      <c r="E2535" s="265"/>
    </row>
    <row r="2536" spans="4:5" s="144" customFormat="1" ht="15.75">
      <c r="D2536" s="265"/>
      <c r="E2536" s="265"/>
    </row>
    <row r="2537" spans="4:5" s="144" customFormat="1" ht="15.75">
      <c r="D2537" s="265"/>
      <c r="E2537" s="265"/>
    </row>
    <row r="2538" spans="4:5" s="144" customFormat="1" ht="15.75">
      <c r="D2538" s="265"/>
      <c r="E2538" s="265"/>
    </row>
    <row r="2539" spans="4:5" s="144" customFormat="1" ht="15.75">
      <c r="D2539" s="265"/>
      <c r="E2539" s="265"/>
    </row>
    <row r="2540" spans="4:5" s="144" customFormat="1" ht="15.75">
      <c r="D2540" s="265"/>
      <c r="E2540" s="265"/>
    </row>
    <row r="2541" spans="4:5" s="144" customFormat="1" ht="15.75">
      <c r="D2541" s="265"/>
      <c r="E2541" s="265"/>
    </row>
    <row r="2542" spans="4:5" s="144" customFormat="1" ht="15.75">
      <c r="D2542" s="265"/>
      <c r="E2542" s="265"/>
    </row>
    <row r="2543" spans="4:5" s="144" customFormat="1" ht="15.75">
      <c r="D2543" s="265"/>
      <c r="E2543" s="265"/>
    </row>
    <row r="2544" spans="4:5" s="144" customFormat="1" ht="15.75">
      <c r="D2544" s="265"/>
      <c r="E2544" s="265"/>
    </row>
    <row r="2545" spans="4:5" s="144" customFormat="1" ht="15.75">
      <c r="D2545" s="265"/>
      <c r="E2545" s="265"/>
    </row>
    <row r="2546" spans="4:5" s="144" customFormat="1" ht="15.75">
      <c r="D2546" s="265"/>
      <c r="E2546" s="265"/>
    </row>
    <row r="2547" spans="4:5" s="144" customFormat="1" ht="15.75">
      <c r="D2547" s="265"/>
      <c r="E2547" s="265"/>
    </row>
    <row r="2548" spans="4:5" s="144" customFormat="1" ht="15.75">
      <c r="D2548" s="265"/>
      <c r="E2548" s="265"/>
    </row>
    <row r="2549" spans="4:5" s="144" customFormat="1" ht="15.75">
      <c r="D2549" s="265"/>
      <c r="E2549" s="265"/>
    </row>
    <row r="2550" spans="4:5" s="144" customFormat="1" ht="15.75">
      <c r="D2550" s="265"/>
      <c r="E2550" s="265"/>
    </row>
    <row r="2551" spans="4:5" s="144" customFormat="1" ht="15.75">
      <c r="D2551" s="265"/>
      <c r="E2551" s="265"/>
    </row>
    <row r="2552" spans="4:5" s="144" customFormat="1" ht="15.75">
      <c r="D2552" s="265"/>
      <c r="E2552" s="265"/>
    </row>
    <row r="2553" spans="4:5" s="144" customFormat="1" ht="15.75">
      <c r="D2553" s="265"/>
      <c r="E2553" s="265"/>
    </row>
    <row r="2554" spans="4:5" s="144" customFormat="1" ht="15.75">
      <c r="D2554" s="265"/>
      <c r="E2554" s="265"/>
    </row>
    <row r="2555" spans="4:5" s="144" customFormat="1" ht="15.75">
      <c r="D2555" s="265"/>
      <c r="E2555" s="265"/>
    </row>
    <row r="2556" spans="4:5" s="144" customFormat="1" ht="15.75">
      <c r="D2556" s="265"/>
      <c r="E2556" s="265"/>
    </row>
    <row r="2557" spans="4:5" s="144" customFormat="1" ht="15.75">
      <c r="D2557" s="265"/>
      <c r="E2557" s="265"/>
    </row>
    <row r="2558" spans="4:5" s="144" customFormat="1" ht="15.75">
      <c r="D2558" s="265"/>
      <c r="E2558" s="265"/>
    </row>
    <row r="2559" spans="4:5" s="144" customFormat="1" ht="15.75">
      <c r="D2559" s="265"/>
      <c r="E2559" s="265"/>
    </row>
    <row r="2560" spans="4:5" s="144" customFormat="1" ht="15.75">
      <c r="D2560" s="265"/>
      <c r="E2560" s="265"/>
    </row>
    <row r="2561" spans="4:5" s="144" customFormat="1" ht="15.75">
      <c r="D2561" s="265"/>
      <c r="E2561" s="265"/>
    </row>
    <row r="2562" spans="4:5" s="144" customFormat="1" ht="15.75">
      <c r="D2562" s="265"/>
      <c r="E2562" s="265"/>
    </row>
    <row r="2563" spans="4:5" s="144" customFormat="1" ht="15.75">
      <c r="D2563" s="265"/>
      <c r="E2563" s="265"/>
    </row>
    <row r="2564" spans="4:5" s="144" customFormat="1" ht="15.75">
      <c r="D2564" s="265"/>
      <c r="E2564" s="265"/>
    </row>
    <row r="2565" spans="4:5" s="144" customFormat="1" ht="15.75">
      <c r="D2565" s="265"/>
      <c r="E2565" s="265"/>
    </row>
    <row r="2566" spans="4:5" s="144" customFormat="1" ht="15.75">
      <c r="D2566" s="265"/>
      <c r="E2566" s="265"/>
    </row>
    <row r="2567" spans="4:5" s="144" customFormat="1" ht="15.75">
      <c r="D2567" s="265"/>
      <c r="E2567" s="265"/>
    </row>
    <row r="2568" spans="4:5" s="144" customFormat="1" ht="15.75">
      <c r="D2568" s="265"/>
      <c r="E2568" s="265"/>
    </row>
    <row r="2569" spans="4:5" s="144" customFormat="1" ht="15.75">
      <c r="D2569" s="265"/>
      <c r="E2569" s="265"/>
    </row>
    <row r="2570" spans="4:5" s="144" customFormat="1" ht="15.75">
      <c r="D2570" s="265"/>
      <c r="E2570" s="265"/>
    </row>
    <row r="2571" spans="4:5" s="144" customFormat="1" ht="15.75">
      <c r="D2571" s="265"/>
      <c r="E2571" s="265"/>
    </row>
    <row r="2572" spans="4:5" s="144" customFormat="1" ht="15.75">
      <c r="D2572" s="265"/>
      <c r="E2572" s="265"/>
    </row>
    <row r="2573" spans="4:5" s="144" customFormat="1" ht="15.75">
      <c r="D2573" s="265"/>
      <c r="E2573" s="265"/>
    </row>
    <row r="2574" spans="4:5" s="144" customFormat="1" ht="15.75">
      <c r="D2574" s="265"/>
      <c r="E2574" s="265"/>
    </row>
    <row r="2575" spans="4:5" s="144" customFormat="1" ht="15.75">
      <c r="D2575" s="265"/>
      <c r="E2575" s="265"/>
    </row>
    <row r="2576" spans="4:5" s="144" customFormat="1" ht="15.75">
      <c r="D2576" s="265"/>
      <c r="E2576" s="265"/>
    </row>
    <row r="2577" spans="4:5" s="144" customFormat="1" ht="15.75">
      <c r="D2577" s="265"/>
      <c r="E2577" s="265"/>
    </row>
    <row r="2578" spans="4:5" s="144" customFormat="1" ht="15.75">
      <c r="D2578" s="265"/>
      <c r="E2578" s="265"/>
    </row>
    <row r="2579" spans="4:5" s="144" customFormat="1" ht="15.75">
      <c r="D2579" s="265"/>
      <c r="E2579" s="265"/>
    </row>
    <row r="2580" spans="4:5" s="144" customFormat="1" ht="15.75">
      <c r="D2580" s="265"/>
      <c r="E2580" s="265"/>
    </row>
    <row r="2581" spans="4:5" s="144" customFormat="1" ht="15.75">
      <c r="D2581" s="265"/>
      <c r="E2581" s="265"/>
    </row>
    <row r="2582" spans="4:5" s="144" customFormat="1" ht="15.75">
      <c r="D2582" s="265"/>
      <c r="E2582" s="265"/>
    </row>
    <row r="2583" spans="4:5" s="144" customFormat="1" ht="15.75">
      <c r="D2583" s="265"/>
      <c r="E2583" s="265"/>
    </row>
    <row r="2584" spans="4:5" s="144" customFormat="1" ht="15.75">
      <c r="D2584" s="265"/>
      <c r="E2584" s="265"/>
    </row>
    <row r="2585" spans="4:5" s="144" customFormat="1" ht="15.75">
      <c r="D2585" s="265"/>
      <c r="E2585" s="265"/>
    </row>
    <row r="2586" spans="4:5" s="144" customFormat="1" ht="15.75">
      <c r="D2586" s="265"/>
      <c r="E2586" s="265"/>
    </row>
    <row r="2587" spans="4:5" s="144" customFormat="1" ht="15.75">
      <c r="D2587" s="265"/>
      <c r="E2587" s="265"/>
    </row>
    <row r="2588" spans="4:5" s="144" customFormat="1" ht="15.75">
      <c r="D2588" s="265"/>
      <c r="E2588" s="265"/>
    </row>
    <row r="2589" spans="4:5" s="144" customFormat="1" ht="15.75">
      <c r="D2589" s="265"/>
      <c r="E2589" s="265"/>
    </row>
    <row r="2590" spans="4:5" s="144" customFormat="1" ht="15.75">
      <c r="D2590" s="265"/>
      <c r="E2590" s="265"/>
    </row>
    <row r="2591" spans="4:5" s="144" customFormat="1" ht="15.75">
      <c r="D2591" s="265"/>
      <c r="E2591" s="265"/>
    </row>
    <row r="2592" spans="4:5" s="144" customFormat="1" ht="15.75">
      <c r="D2592" s="265"/>
      <c r="E2592" s="265"/>
    </row>
    <row r="2593" spans="4:5" s="144" customFormat="1" ht="15.75">
      <c r="D2593" s="265"/>
      <c r="E2593" s="265"/>
    </row>
    <row r="2594" spans="4:5" s="144" customFormat="1" ht="15.75">
      <c r="D2594" s="265"/>
      <c r="E2594" s="265"/>
    </row>
    <row r="2595" spans="4:5" s="144" customFormat="1" ht="15.75">
      <c r="D2595" s="265"/>
      <c r="E2595" s="265"/>
    </row>
    <row r="2596" spans="4:5" s="144" customFormat="1" ht="15.75">
      <c r="D2596" s="265"/>
      <c r="E2596" s="265"/>
    </row>
    <row r="2597" spans="4:5" s="144" customFormat="1" ht="15.75">
      <c r="D2597" s="265"/>
      <c r="E2597" s="265"/>
    </row>
    <row r="2598" spans="4:5" s="144" customFormat="1" ht="15.75">
      <c r="D2598" s="265"/>
      <c r="E2598" s="265"/>
    </row>
    <row r="2599" spans="4:5" s="144" customFormat="1" ht="15.75">
      <c r="D2599" s="265"/>
      <c r="E2599" s="265"/>
    </row>
    <row r="2600" spans="4:5" s="144" customFormat="1" ht="15.75">
      <c r="D2600" s="265"/>
      <c r="E2600" s="265"/>
    </row>
    <row r="2601" spans="4:5" s="144" customFormat="1" ht="15.75">
      <c r="D2601" s="265"/>
      <c r="E2601" s="265"/>
    </row>
    <row r="2602" spans="4:5" s="144" customFormat="1" ht="15.75">
      <c r="D2602" s="265"/>
      <c r="E2602" s="265"/>
    </row>
    <row r="2603" spans="4:5" s="144" customFormat="1" ht="15.75">
      <c r="D2603" s="265"/>
      <c r="E2603" s="265"/>
    </row>
    <row r="2604" spans="4:5" s="144" customFormat="1" ht="15.75">
      <c r="D2604" s="265"/>
      <c r="E2604" s="265"/>
    </row>
    <row r="2605" spans="4:5" s="144" customFormat="1" ht="15.75">
      <c r="D2605" s="265"/>
      <c r="E2605" s="265"/>
    </row>
    <row r="2606" spans="4:5" s="144" customFormat="1" ht="15.75">
      <c r="D2606" s="265"/>
      <c r="E2606" s="265"/>
    </row>
    <row r="2607" spans="4:5" s="144" customFormat="1" ht="15.75">
      <c r="D2607" s="265"/>
      <c r="E2607" s="265"/>
    </row>
    <row r="2608" spans="4:5" s="144" customFormat="1" ht="15.75">
      <c r="D2608" s="265"/>
      <c r="E2608" s="265"/>
    </row>
    <row r="2609" spans="4:5" s="144" customFormat="1" ht="15.75">
      <c r="D2609" s="265"/>
      <c r="E2609" s="265"/>
    </row>
    <row r="2610" spans="4:5" s="144" customFormat="1" ht="15.75">
      <c r="D2610" s="265"/>
      <c r="E2610" s="265"/>
    </row>
    <row r="2611" spans="4:5" s="144" customFormat="1" ht="15.75">
      <c r="D2611" s="265"/>
      <c r="E2611" s="265"/>
    </row>
    <row r="2612" spans="4:5" s="144" customFormat="1" ht="15.75">
      <c r="D2612" s="265"/>
      <c r="E2612" s="265"/>
    </row>
    <row r="2613" spans="4:5" s="144" customFormat="1" ht="15.75">
      <c r="D2613" s="265"/>
      <c r="E2613" s="265"/>
    </row>
    <row r="2614" spans="4:5" s="144" customFormat="1" ht="15.75">
      <c r="D2614" s="265"/>
      <c r="E2614" s="265"/>
    </row>
    <row r="2615" spans="4:5" s="144" customFormat="1" ht="15.75">
      <c r="D2615" s="265"/>
      <c r="E2615" s="265"/>
    </row>
    <row r="2616" spans="4:5" s="144" customFormat="1" ht="15.75">
      <c r="D2616" s="265"/>
      <c r="E2616" s="265"/>
    </row>
    <row r="2617" spans="4:5" s="144" customFormat="1" ht="15.75">
      <c r="D2617" s="265"/>
      <c r="E2617" s="265"/>
    </row>
    <row r="2618" spans="4:5" s="144" customFormat="1" ht="15.75">
      <c r="D2618" s="265"/>
      <c r="E2618" s="265"/>
    </row>
    <row r="2619" spans="4:5" s="144" customFormat="1" ht="15.75">
      <c r="D2619" s="265"/>
      <c r="E2619" s="265"/>
    </row>
    <row r="2620" spans="4:5" s="144" customFormat="1" ht="15.75">
      <c r="D2620" s="265"/>
      <c r="E2620" s="265"/>
    </row>
    <row r="2621" spans="4:5" s="144" customFormat="1" ht="15.75">
      <c r="D2621" s="265"/>
      <c r="E2621" s="265"/>
    </row>
    <row r="2622" spans="4:5" s="144" customFormat="1" ht="15.75">
      <c r="D2622" s="265"/>
      <c r="E2622" s="265"/>
    </row>
    <row r="2623" spans="4:5" s="144" customFormat="1" ht="15.75">
      <c r="D2623" s="265"/>
      <c r="E2623" s="265"/>
    </row>
    <row r="2624" spans="4:5" s="144" customFormat="1" ht="15.75">
      <c r="D2624" s="265"/>
      <c r="E2624" s="265"/>
    </row>
    <row r="2625" spans="4:5" s="144" customFormat="1" ht="15.75">
      <c r="D2625" s="265"/>
      <c r="E2625" s="265"/>
    </row>
    <row r="2626" spans="4:5" s="144" customFormat="1" ht="15.75">
      <c r="D2626" s="265"/>
      <c r="E2626" s="265"/>
    </row>
    <row r="2627" spans="4:5" s="144" customFormat="1" ht="15.75">
      <c r="D2627" s="265"/>
      <c r="E2627" s="265"/>
    </row>
    <row r="2628" spans="4:5" s="144" customFormat="1" ht="15.75">
      <c r="D2628" s="265"/>
      <c r="E2628" s="265"/>
    </row>
    <row r="2629" spans="4:5" s="144" customFormat="1" ht="15.75">
      <c r="D2629" s="265"/>
      <c r="E2629" s="265"/>
    </row>
    <row r="2630" spans="4:5" s="144" customFormat="1" ht="15.75">
      <c r="D2630" s="265"/>
      <c r="E2630" s="265"/>
    </row>
    <row r="2631" spans="4:5" s="144" customFormat="1" ht="15.75">
      <c r="D2631" s="265"/>
      <c r="E2631" s="265"/>
    </row>
    <row r="2632" spans="4:5" s="144" customFormat="1" ht="15.75">
      <c r="D2632" s="265"/>
      <c r="E2632" s="265"/>
    </row>
    <row r="2633" spans="4:5" s="144" customFormat="1" ht="15.75">
      <c r="D2633" s="265"/>
      <c r="E2633" s="265"/>
    </row>
    <row r="2634" spans="4:5" s="144" customFormat="1" ht="15.75">
      <c r="D2634" s="265"/>
      <c r="E2634" s="265"/>
    </row>
    <row r="2635" spans="4:5" s="144" customFormat="1" ht="15.75">
      <c r="D2635" s="265"/>
      <c r="E2635" s="265"/>
    </row>
    <row r="2636" spans="4:5" s="144" customFormat="1" ht="15.75">
      <c r="D2636" s="265"/>
      <c r="E2636" s="265"/>
    </row>
    <row r="2637" spans="4:5" s="144" customFormat="1" ht="15.75">
      <c r="D2637" s="265"/>
      <c r="E2637" s="265"/>
    </row>
    <row r="2638" spans="4:5" s="144" customFormat="1" ht="15.75">
      <c r="D2638" s="265"/>
      <c r="E2638" s="265"/>
    </row>
    <row r="2639" spans="4:5" s="144" customFormat="1" ht="15.75">
      <c r="D2639" s="265"/>
      <c r="E2639" s="265"/>
    </row>
    <row r="2640" spans="4:5" s="144" customFormat="1" ht="15.75">
      <c r="D2640" s="265"/>
      <c r="E2640" s="265"/>
    </row>
    <row r="2641" spans="4:5" s="144" customFormat="1" ht="15.75">
      <c r="D2641" s="265"/>
      <c r="E2641" s="265"/>
    </row>
    <row r="2642" spans="4:5" s="144" customFormat="1" ht="15.75">
      <c r="D2642" s="265"/>
      <c r="E2642" s="265"/>
    </row>
    <row r="2643" spans="4:5" s="144" customFormat="1" ht="15.75">
      <c r="D2643" s="265"/>
      <c r="E2643" s="265"/>
    </row>
    <row r="2644" spans="4:5" s="144" customFormat="1" ht="15.75">
      <c r="D2644" s="265"/>
      <c r="E2644" s="265"/>
    </row>
    <row r="2645" spans="4:5" s="144" customFormat="1" ht="15.75">
      <c r="D2645" s="265"/>
      <c r="E2645" s="265"/>
    </row>
    <row r="2646" spans="4:5" s="144" customFormat="1" ht="15.75">
      <c r="D2646" s="265"/>
      <c r="E2646" s="265"/>
    </row>
    <row r="2647" spans="4:5" s="144" customFormat="1" ht="15.75">
      <c r="D2647" s="265"/>
      <c r="E2647" s="265"/>
    </row>
    <row r="2648" spans="4:5" s="144" customFormat="1" ht="15.75">
      <c r="D2648" s="265"/>
      <c r="E2648" s="265"/>
    </row>
    <row r="2649" spans="4:5" s="144" customFormat="1" ht="15.75">
      <c r="D2649" s="265"/>
      <c r="E2649" s="265"/>
    </row>
    <row r="2650" spans="4:5" s="144" customFormat="1" ht="15.75">
      <c r="D2650" s="265"/>
      <c r="E2650" s="265"/>
    </row>
    <row r="2651" spans="4:5" s="144" customFormat="1" ht="15.75">
      <c r="D2651" s="265"/>
      <c r="E2651" s="265"/>
    </row>
    <row r="2652" spans="4:5" s="144" customFormat="1" ht="15.75">
      <c r="D2652" s="265"/>
      <c r="E2652" s="265"/>
    </row>
    <row r="2653" spans="4:5" s="144" customFormat="1" ht="15.75">
      <c r="D2653" s="265"/>
      <c r="E2653" s="265"/>
    </row>
    <row r="2654" spans="4:5" s="144" customFormat="1" ht="15.75">
      <c r="D2654" s="265"/>
      <c r="E2654" s="265"/>
    </row>
    <row r="2655" spans="4:5" s="144" customFormat="1" ht="15.75">
      <c r="D2655" s="265"/>
      <c r="E2655" s="265"/>
    </row>
    <row r="2656" spans="4:5" s="144" customFormat="1" ht="15.75">
      <c r="D2656" s="265"/>
      <c r="E2656" s="265"/>
    </row>
    <row r="2657" spans="4:5" s="144" customFormat="1" ht="15.75">
      <c r="D2657" s="265"/>
      <c r="E2657" s="265"/>
    </row>
    <row r="2658" spans="4:5" s="144" customFormat="1" ht="15.75">
      <c r="D2658" s="265"/>
      <c r="E2658" s="265"/>
    </row>
    <row r="2659" spans="4:5" s="144" customFormat="1" ht="15.75">
      <c r="D2659" s="265"/>
      <c r="E2659" s="265"/>
    </row>
    <row r="2660" spans="4:5" s="144" customFormat="1" ht="15.75">
      <c r="D2660" s="265"/>
      <c r="E2660" s="265"/>
    </row>
    <row r="2661" spans="4:5" s="144" customFormat="1" ht="15.75">
      <c r="D2661" s="265"/>
      <c r="E2661" s="265"/>
    </row>
    <row r="2662" spans="4:5" s="144" customFormat="1" ht="15.75">
      <c r="D2662" s="265"/>
      <c r="E2662" s="265"/>
    </row>
    <row r="2663" spans="4:5" s="144" customFormat="1" ht="15.75">
      <c r="D2663" s="265"/>
      <c r="E2663" s="265"/>
    </row>
    <row r="2664" spans="4:5" s="144" customFormat="1" ht="15.75">
      <c r="D2664" s="265"/>
      <c r="E2664" s="265"/>
    </row>
    <row r="2665" spans="4:5" s="144" customFormat="1" ht="15.75">
      <c r="D2665" s="265"/>
      <c r="E2665" s="265"/>
    </row>
    <row r="2666" spans="4:5" s="144" customFormat="1" ht="15.75">
      <c r="D2666" s="265"/>
      <c r="E2666" s="265"/>
    </row>
    <row r="2667" spans="4:5" s="144" customFormat="1" ht="15.75">
      <c r="D2667" s="265"/>
      <c r="E2667" s="265"/>
    </row>
    <row r="2668" spans="4:5" s="144" customFormat="1" ht="15.75">
      <c r="D2668" s="265"/>
      <c r="E2668" s="265"/>
    </row>
    <row r="2669" spans="4:5" s="144" customFormat="1" ht="15.75">
      <c r="D2669" s="265"/>
      <c r="E2669" s="265"/>
    </row>
    <row r="2670" spans="4:5" s="144" customFormat="1" ht="15.75">
      <c r="D2670" s="265"/>
      <c r="E2670" s="265"/>
    </row>
    <row r="2671" spans="4:5" s="144" customFormat="1" ht="15.75">
      <c r="D2671" s="265"/>
      <c r="E2671" s="265"/>
    </row>
    <row r="2672" spans="4:5" s="144" customFormat="1" ht="15.75">
      <c r="D2672" s="265"/>
      <c r="E2672" s="265"/>
    </row>
    <row r="2673" spans="4:5" s="144" customFormat="1" ht="15.75">
      <c r="D2673" s="265"/>
      <c r="E2673" s="265"/>
    </row>
    <row r="2674" spans="4:5" s="144" customFormat="1" ht="15.75">
      <c r="D2674" s="265"/>
      <c r="E2674" s="265"/>
    </row>
    <row r="2675" spans="4:5" s="144" customFormat="1" ht="15.75">
      <c r="D2675" s="265"/>
      <c r="E2675" s="265"/>
    </row>
    <row r="2676" spans="4:5" s="144" customFormat="1" ht="15.75">
      <c r="D2676" s="265"/>
      <c r="E2676" s="265"/>
    </row>
    <row r="2677" spans="4:5" s="144" customFormat="1" ht="15.75">
      <c r="D2677" s="265"/>
      <c r="E2677" s="265"/>
    </row>
    <row r="2678" spans="4:5" s="144" customFormat="1" ht="15.75">
      <c r="D2678" s="265"/>
      <c r="E2678" s="265"/>
    </row>
    <row r="2679" spans="4:5" s="144" customFormat="1" ht="15.75">
      <c r="D2679" s="265"/>
      <c r="E2679" s="265"/>
    </row>
    <row r="2680" spans="4:5" s="144" customFormat="1" ht="15.75">
      <c r="D2680" s="265"/>
      <c r="E2680" s="265"/>
    </row>
    <row r="2681" spans="4:5" s="144" customFormat="1" ht="15.75">
      <c r="D2681" s="265"/>
      <c r="E2681" s="265"/>
    </row>
    <row r="2682" spans="4:5" s="144" customFormat="1" ht="15.75">
      <c r="D2682" s="265"/>
      <c r="E2682" s="265"/>
    </row>
    <row r="2683" spans="4:5" s="144" customFormat="1" ht="15.75">
      <c r="D2683" s="265"/>
      <c r="E2683" s="265"/>
    </row>
    <row r="2684" spans="4:5" s="144" customFormat="1" ht="15.75">
      <c r="D2684" s="265"/>
      <c r="E2684" s="265"/>
    </row>
    <row r="2685" spans="4:5" s="144" customFormat="1" ht="15.75">
      <c r="D2685" s="265"/>
      <c r="E2685" s="265"/>
    </row>
    <row r="2686" spans="4:5" s="144" customFormat="1" ht="15.75">
      <c r="D2686" s="265"/>
      <c r="E2686" s="265"/>
    </row>
    <row r="2687" spans="4:5" s="144" customFormat="1" ht="15.75">
      <c r="D2687" s="265"/>
      <c r="E2687" s="265"/>
    </row>
    <row r="2688" spans="4:5" s="144" customFormat="1" ht="15.75">
      <c r="D2688" s="265"/>
      <c r="E2688" s="265"/>
    </row>
    <row r="2689" spans="4:5" s="144" customFormat="1" ht="15.75">
      <c r="D2689" s="265"/>
      <c r="E2689" s="265"/>
    </row>
    <row r="2690" spans="4:5" s="144" customFormat="1" ht="15.75">
      <c r="D2690" s="265"/>
      <c r="E2690" s="265"/>
    </row>
    <row r="2691" spans="4:5" s="144" customFormat="1" ht="15.75">
      <c r="D2691" s="265"/>
      <c r="E2691" s="265"/>
    </row>
    <row r="2692" spans="4:5" s="144" customFormat="1" ht="15.75">
      <c r="D2692" s="265"/>
      <c r="E2692" s="265"/>
    </row>
    <row r="2693" spans="4:5" s="144" customFormat="1" ht="15.75">
      <c r="D2693" s="265"/>
      <c r="E2693" s="265"/>
    </row>
    <row r="2694" spans="4:5" s="144" customFormat="1" ht="15.75">
      <c r="D2694" s="265"/>
      <c r="E2694" s="265"/>
    </row>
    <row r="2695" spans="4:5" s="144" customFormat="1" ht="15.75">
      <c r="D2695" s="265"/>
      <c r="E2695" s="265"/>
    </row>
    <row r="2696" spans="4:5" s="144" customFormat="1" ht="15.75">
      <c r="D2696" s="265"/>
      <c r="E2696" s="265"/>
    </row>
    <row r="2697" spans="4:5" s="144" customFormat="1" ht="15.75">
      <c r="D2697" s="265"/>
      <c r="E2697" s="265"/>
    </row>
    <row r="2698" spans="4:5" s="144" customFormat="1" ht="15.75">
      <c r="D2698" s="265"/>
      <c r="E2698" s="265"/>
    </row>
    <row r="2699" spans="4:5" s="144" customFormat="1" ht="15.75">
      <c r="D2699" s="265"/>
      <c r="E2699" s="265"/>
    </row>
    <row r="2700" spans="4:5" s="144" customFormat="1" ht="15.75">
      <c r="D2700" s="265"/>
      <c r="E2700" s="265"/>
    </row>
    <row r="2701" spans="4:5" s="144" customFormat="1" ht="15.75">
      <c r="D2701" s="265"/>
      <c r="E2701" s="265"/>
    </row>
    <row r="2702" spans="4:5" s="144" customFormat="1" ht="15.75">
      <c r="D2702" s="265"/>
      <c r="E2702" s="265"/>
    </row>
    <row r="2703" spans="4:5" s="144" customFormat="1" ht="15.75">
      <c r="D2703" s="265"/>
      <c r="E2703" s="265"/>
    </row>
    <row r="2704" spans="4:5" s="144" customFormat="1" ht="15.75">
      <c r="D2704" s="265"/>
      <c r="E2704" s="265"/>
    </row>
    <row r="2705" spans="4:5" s="144" customFormat="1" ht="15.75">
      <c r="D2705" s="265"/>
      <c r="E2705" s="265"/>
    </row>
    <row r="2706" spans="4:5" s="144" customFormat="1" ht="15.75">
      <c r="D2706" s="265"/>
      <c r="E2706" s="265"/>
    </row>
    <row r="2707" spans="4:5" s="144" customFormat="1" ht="15.75">
      <c r="D2707" s="265"/>
      <c r="E2707" s="265"/>
    </row>
    <row r="2708" spans="4:5" s="144" customFormat="1" ht="15.75">
      <c r="D2708" s="265"/>
      <c r="E2708" s="265"/>
    </row>
    <row r="2709" spans="4:5" s="144" customFormat="1" ht="15.75">
      <c r="D2709" s="265"/>
      <c r="E2709" s="265"/>
    </row>
    <row r="2710" spans="4:5" s="144" customFormat="1" ht="15.75">
      <c r="D2710" s="265"/>
      <c r="E2710" s="265"/>
    </row>
    <row r="2711" spans="4:5" s="144" customFormat="1" ht="15.75">
      <c r="D2711" s="265"/>
      <c r="E2711" s="265"/>
    </row>
    <row r="2712" spans="4:5" s="144" customFormat="1" ht="15.75">
      <c r="D2712" s="265"/>
      <c r="E2712" s="265"/>
    </row>
    <row r="2713" spans="4:5" s="144" customFormat="1" ht="15.75">
      <c r="D2713" s="265"/>
      <c r="E2713" s="265"/>
    </row>
    <row r="2714" spans="4:5" s="144" customFormat="1" ht="15.75">
      <c r="D2714" s="265"/>
      <c r="E2714" s="265"/>
    </row>
    <row r="2715" spans="4:5" s="144" customFormat="1" ht="15.75">
      <c r="D2715" s="265"/>
      <c r="E2715" s="265"/>
    </row>
    <row r="2716" spans="4:5" s="144" customFormat="1" ht="15.75">
      <c r="D2716" s="265"/>
      <c r="E2716" s="265"/>
    </row>
    <row r="2717" spans="4:5" s="144" customFormat="1" ht="15.75">
      <c r="D2717" s="265"/>
      <c r="E2717" s="265"/>
    </row>
    <row r="2718" spans="4:5" s="144" customFormat="1" ht="15.75">
      <c r="D2718" s="265"/>
      <c r="E2718" s="265"/>
    </row>
    <row r="2719" spans="4:5" s="144" customFormat="1" ht="15.75">
      <c r="D2719" s="265"/>
      <c r="E2719" s="265"/>
    </row>
    <row r="2720" spans="4:5" s="144" customFormat="1" ht="15.75">
      <c r="D2720" s="265"/>
      <c r="E2720" s="265"/>
    </row>
    <row r="2721" spans="4:5" s="144" customFormat="1" ht="15.75">
      <c r="D2721" s="265"/>
      <c r="E2721" s="265"/>
    </row>
    <row r="2722" spans="4:5" s="144" customFormat="1" ht="15.75">
      <c r="D2722" s="265"/>
      <c r="E2722" s="265"/>
    </row>
    <row r="2723" spans="4:5" s="144" customFormat="1" ht="15.75">
      <c r="D2723" s="265"/>
      <c r="E2723" s="265"/>
    </row>
    <row r="2724" spans="4:5" s="144" customFormat="1" ht="15.75">
      <c r="D2724" s="265"/>
      <c r="E2724" s="265"/>
    </row>
    <row r="2725" spans="4:5" s="144" customFormat="1" ht="15.75">
      <c r="D2725" s="265"/>
      <c r="E2725" s="265"/>
    </row>
    <row r="2726" spans="4:5" s="144" customFormat="1" ht="15.75">
      <c r="D2726" s="265"/>
      <c r="E2726" s="265"/>
    </row>
    <row r="2727" spans="4:5" s="144" customFormat="1" ht="15.75">
      <c r="D2727" s="265"/>
      <c r="E2727" s="265"/>
    </row>
    <row r="2728" spans="4:5" s="144" customFormat="1" ht="15.75">
      <c r="D2728" s="265"/>
      <c r="E2728" s="265"/>
    </row>
    <row r="2729" spans="4:5" s="144" customFormat="1" ht="15.75">
      <c r="D2729" s="265"/>
      <c r="E2729" s="265"/>
    </row>
    <row r="2730" spans="4:5" s="144" customFormat="1" ht="15.75">
      <c r="D2730" s="265"/>
      <c r="E2730" s="265"/>
    </row>
    <row r="2731" spans="4:5" s="144" customFormat="1" ht="15.75">
      <c r="D2731" s="265"/>
      <c r="E2731" s="265"/>
    </row>
    <row r="2732" spans="4:5" s="144" customFormat="1" ht="15.75">
      <c r="D2732" s="265"/>
      <c r="E2732" s="265"/>
    </row>
    <row r="2733" spans="4:5" s="144" customFormat="1" ht="15.75">
      <c r="D2733" s="265"/>
      <c r="E2733" s="265"/>
    </row>
    <row r="2734" spans="4:5" s="144" customFormat="1" ht="15.75">
      <c r="D2734" s="265"/>
      <c r="E2734" s="265"/>
    </row>
    <row r="2735" spans="4:5" s="144" customFormat="1" ht="15.75">
      <c r="D2735" s="265"/>
      <c r="E2735" s="265"/>
    </row>
    <row r="2736" spans="4:5" s="144" customFormat="1" ht="15.75">
      <c r="D2736" s="265"/>
      <c r="E2736" s="265"/>
    </row>
    <row r="2737" spans="4:5" s="144" customFormat="1" ht="15.75">
      <c r="D2737" s="265"/>
      <c r="E2737" s="265"/>
    </row>
    <row r="2738" spans="4:5" s="144" customFormat="1" ht="15.75">
      <c r="D2738" s="265"/>
      <c r="E2738" s="265"/>
    </row>
    <row r="2739" spans="4:5" s="144" customFormat="1" ht="15.75">
      <c r="D2739" s="265"/>
      <c r="E2739" s="265"/>
    </row>
    <row r="2740" spans="4:5" s="144" customFormat="1" ht="15.75">
      <c r="D2740" s="265"/>
      <c r="E2740" s="265"/>
    </row>
    <row r="2741" spans="4:5" s="144" customFormat="1" ht="15.75">
      <c r="D2741" s="265"/>
      <c r="E2741" s="265"/>
    </row>
    <row r="2742" spans="4:5" s="144" customFormat="1" ht="15.75">
      <c r="D2742" s="265"/>
      <c r="E2742" s="265"/>
    </row>
    <row r="2743" spans="4:5" s="144" customFormat="1" ht="15.75">
      <c r="D2743" s="265"/>
      <c r="E2743" s="265"/>
    </row>
    <row r="2744" spans="4:5" s="144" customFormat="1" ht="15.75">
      <c r="D2744" s="265"/>
      <c r="E2744" s="265"/>
    </row>
    <row r="2745" spans="4:5" s="144" customFormat="1" ht="15.75">
      <c r="D2745" s="265"/>
      <c r="E2745" s="265"/>
    </row>
    <row r="2746" spans="4:5" s="144" customFormat="1" ht="15.75">
      <c r="D2746" s="265"/>
      <c r="E2746" s="265"/>
    </row>
    <row r="2747" spans="4:5" s="144" customFormat="1" ht="15.75">
      <c r="D2747" s="265"/>
      <c r="E2747" s="265"/>
    </row>
    <row r="2748" spans="4:5" s="144" customFormat="1" ht="15.75">
      <c r="D2748" s="265"/>
      <c r="E2748" s="265"/>
    </row>
    <row r="2749" spans="4:5" s="144" customFormat="1" ht="15.75">
      <c r="D2749" s="265"/>
      <c r="E2749" s="265"/>
    </row>
    <row r="2750" spans="4:5" s="144" customFormat="1" ht="15.75">
      <c r="D2750" s="265"/>
      <c r="E2750" s="265"/>
    </row>
    <row r="2751" spans="4:5" s="144" customFormat="1" ht="15.75">
      <c r="D2751" s="265"/>
      <c r="E2751" s="265"/>
    </row>
    <row r="2752" spans="4:5" s="144" customFormat="1" ht="15.75">
      <c r="D2752" s="265"/>
      <c r="E2752" s="265"/>
    </row>
    <row r="2753" spans="4:5" s="144" customFormat="1" ht="15.75">
      <c r="D2753" s="265"/>
      <c r="E2753" s="265"/>
    </row>
    <row r="2754" spans="4:5" s="144" customFormat="1" ht="15.75">
      <c r="D2754" s="265"/>
      <c r="E2754" s="265"/>
    </row>
    <row r="2755" spans="4:5" s="144" customFormat="1" ht="15.75">
      <c r="D2755" s="265"/>
      <c r="E2755" s="265"/>
    </row>
    <row r="2756" spans="4:5" s="144" customFormat="1" ht="15.75">
      <c r="D2756" s="265"/>
      <c r="E2756" s="265"/>
    </row>
    <row r="2757" spans="4:5" s="144" customFormat="1" ht="15.75">
      <c r="D2757" s="265"/>
      <c r="E2757" s="265"/>
    </row>
    <row r="2758" spans="4:5" s="144" customFormat="1" ht="15.75">
      <c r="D2758" s="265"/>
      <c r="E2758" s="265"/>
    </row>
    <row r="2759" spans="4:5" s="144" customFormat="1" ht="15.75">
      <c r="D2759" s="265"/>
      <c r="E2759" s="265"/>
    </row>
    <row r="2760" spans="4:5" s="144" customFormat="1" ht="15.75">
      <c r="D2760" s="265"/>
      <c r="E2760" s="265"/>
    </row>
    <row r="2761" spans="4:5" s="144" customFormat="1" ht="15.75">
      <c r="D2761" s="265"/>
      <c r="E2761" s="265"/>
    </row>
    <row r="2762" spans="4:5" s="144" customFormat="1" ht="15.75">
      <c r="D2762" s="265"/>
      <c r="E2762" s="265"/>
    </row>
    <row r="2763" spans="4:5" s="144" customFormat="1" ht="15.75">
      <c r="D2763" s="265"/>
      <c r="E2763" s="265"/>
    </row>
    <row r="2764" spans="4:5" s="144" customFormat="1" ht="15.75">
      <c r="D2764" s="265"/>
      <c r="E2764" s="265"/>
    </row>
    <row r="2765" spans="4:5" s="144" customFormat="1" ht="15.75">
      <c r="D2765" s="265"/>
      <c r="E2765" s="265"/>
    </row>
    <row r="2766" spans="4:5" s="144" customFormat="1" ht="15.75">
      <c r="D2766" s="265"/>
      <c r="E2766" s="265"/>
    </row>
    <row r="2767" spans="4:5" s="144" customFormat="1" ht="15.75">
      <c r="D2767" s="265"/>
      <c r="E2767" s="265"/>
    </row>
    <row r="2768" spans="4:5" s="144" customFormat="1" ht="15.75">
      <c r="D2768" s="265"/>
      <c r="E2768" s="265"/>
    </row>
    <row r="2769" spans="4:5" s="144" customFormat="1" ht="15.75">
      <c r="D2769" s="265"/>
      <c r="E2769" s="265"/>
    </row>
    <row r="2770" spans="4:5" s="144" customFormat="1" ht="15.75">
      <c r="D2770" s="265"/>
      <c r="E2770" s="265"/>
    </row>
    <row r="2771" spans="4:5" s="144" customFormat="1" ht="15.75">
      <c r="D2771" s="265"/>
      <c r="E2771" s="265"/>
    </row>
    <row r="2772" spans="4:5" s="144" customFormat="1" ht="15.75">
      <c r="D2772" s="265"/>
      <c r="E2772" s="265"/>
    </row>
    <row r="2773" spans="4:5" s="144" customFormat="1" ht="15.75">
      <c r="D2773" s="265"/>
      <c r="E2773" s="265"/>
    </row>
    <row r="2774" spans="4:5" s="144" customFormat="1" ht="15.75">
      <c r="D2774" s="265"/>
      <c r="E2774" s="265"/>
    </row>
    <row r="2775" spans="4:5" s="144" customFormat="1" ht="15.75">
      <c r="D2775" s="265"/>
      <c r="E2775" s="265"/>
    </row>
    <row r="2776" spans="4:5" s="144" customFormat="1" ht="15.75">
      <c r="D2776" s="265"/>
      <c r="E2776" s="265"/>
    </row>
    <row r="2777" spans="4:5" s="144" customFormat="1" ht="15.75">
      <c r="D2777" s="265"/>
      <c r="E2777" s="265"/>
    </row>
    <row r="2778" spans="4:5" s="144" customFormat="1" ht="15.75">
      <c r="D2778" s="265"/>
      <c r="E2778" s="265"/>
    </row>
    <row r="2779" spans="4:5" s="144" customFormat="1" ht="15.75">
      <c r="D2779" s="265"/>
      <c r="E2779" s="265"/>
    </row>
    <row r="2780" spans="4:5" s="144" customFormat="1" ht="15.75">
      <c r="D2780" s="265"/>
      <c r="E2780" s="265"/>
    </row>
    <row r="2781" spans="4:5" s="144" customFormat="1" ht="15.75">
      <c r="D2781" s="265"/>
      <c r="E2781" s="265"/>
    </row>
    <row r="2782" spans="4:5" s="144" customFormat="1" ht="15.75">
      <c r="D2782" s="265"/>
      <c r="E2782" s="265"/>
    </row>
    <row r="2783" spans="4:5" s="144" customFormat="1" ht="15.75">
      <c r="D2783" s="265"/>
      <c r="E2783" s="265"/>
    </row>
    <row r="2784" spans="4:5" s="144" customFormat="1" ht="15.75">
      <c r="D2784" s="265"/>
      <c r="E2784" s="265"/>
    </row>
    <row r="2785" spans="4:5" s="144" customFormat="1" ht="15.75">
      <c r="D2785" s="265"/>
      <c r="E2785" s="265"/>
    </row>
    <row r="2786" spans="4:5" s="144" customFormat="1" ht="15.75">
      <c r="D2786" s="265"/>
      <c r="E2786" s="265"/>
    </row>
    <row r="2787" spans="4:5" s="144" customFormat="1" ht="15.75">
      <c r="D2787" s="265"/>
      <c r="E2787" s="265"/>
    </row>
    <row r="2788" spans="4:5" s="144" customFormat="1" ht="15.75">
      <c r="D2788" s="265"/>
      <c r="E2788" s="265"/>
    </row>
    <row r="2789" spans="4:5" s="144" customFormat="1" ht="15.75">
      <c r="D2789" s="265"/>
      <c r="E2789" s="265"/>
    </row>
    <row r="2790" spans="4:5" s="144" customFormat="1" ht="15.75">
      <c r="D2790" s="265"/>
      <c r="E2790" s="265"/>
    </row>
    <row r="2791" spans="4:5" s="144" customFormat="1" ht="15.75">
      <c r="D2791" s="265"/>
      <c r="E2791" s="265"/>
    </row>
    <row r="2792" spans="4:5" s="144" customFormat="1" ht="15.75">
      <c r="D2792" s="265"/>
      <c r="E2792" s="265"/>
    </row>
    <row r="2793" spans="4:5" s="144" customFormat="1" ht="15.75">
      <c r="D2793" s="265"/>
      <c r="E2793" s="265"/>
    </row>
    <row r="2794" spans="4:5" s="144" customFormat="1" ht="15.75">
      <c r="D2794" s="265"/>
      <c r="E2794" s="265"/>
    </row>
    <row r="2795" spans="4:5" s="144" customFormat="1" ht="15.75">
      <c r="D2795" s="265"/>
      <c r="E2795" s="265"/>
    </row>
    <row r="2796" spans="4:5" s="144" customFormat="1" ht="15.75">
      <c r="D2796" s="265"/>
      <c r="E2796" s="265"/>
    </row>
    <row r="2797" spans="4:5" s="144" customFormat="1" ht="15.75">
      <c r="D2797" s="265"/>
      <c r="E2797" s="265"/>
    </row>
    <row r="2798" spans="4:5" s="144" customFormat="1" ht="15.75">
      <c r="D2798" s="265"/>
      <c r="E2798" s="265"/>
    </row>
    <row r="2799" spans="4:5" s="144" customFormat="1" ht="15.75">
      <c r="D2799" s="265"/>
      <c r="E2799" s="265"/>
    </row>
    <row r="2800" spans="4:5" s="144" customFormat="1" ht="15.75">
      <c r="D2800" s="265"/>
      <c r="E2800" s="265"/>
    </row>
    <row r="2801" spans="4:5" s="144" customFormat="1" ht="15.75">
      <c r="D2801" s="265"/>
      <c r="E2801" s="265"/>
    </row>
    <row r="2802" spans="4:5" s="144" customFormat="1" ht="15.75">
      <c r="D2802" s="265"/>
      <c r="E2802" s="265"/>
    </row>
    <row r="2803" spans="4:5" s="144" customFormat="1" ht="15.75">
      <c r="D2803" s="265"/>
      <c r="E2803" s="265"/>
    </row>
    <row r="2804" spans="4:5" s="144" customFormat="1" ht="15.75">
      <c r="D2804" s="265"/>
      <c r="E2804" s="265"/>
    </row>
    <row r="2805" spans="4:5" s="144" customFormat="1" ht="15.75">
      <c r="D2805" s="265"/>
      <c r="E2805" s="265"/>
    </row>
    <row r="2806" spans="4:5" s="144" customFormat="1" ht="15.75">
      <c r="D2806" s="265"/>
      <c r="E2806" s="265"/>
    </row>
    <row r="2807" spans="4:5" s="144" customFormat="1" ht="15.75">
      <c r="D2807" s="265"/>
      <c r="E2807" s="265"/>
    </row>
    <row r="2808" spans="4:5" s="144" customFormat="1" ht="15.75">
      <c r="D2808" s="265"/>
      <c r="E2808" s="265"/>
    </row>
    <row r="2809" spans="4:5" s="144" customFormat="1" ht="15.75">
      <c r="D2809" s="265"/>
      <c r="E2809" s="265"/>
    </row>
    <row r="2810" spans="4:5" s="144" customFormat="1" ht="15.75">
      <c r="D2810" s="265"/>
      <c r="E2810" s="265"/>
    </row>
    <row r="2811" spans="4:5" s="144" customFormat="1" ht="15.75">
      <c r="D2811" s="265"/>
      <c r="E2811" s="265"/>
    </row>
    <row r="2812" spans="4:5" s="144" customFormat="1" ht="15.75">
      <c r="D2812" s="265"/>
      <c r="E2812" s="265"/>
    </row>
    <row r="2813" spans="4:5" s="144" customFormat="1" ht="15.75">
      <c r="D2813" s="265"/>
      <c r="E2813" s="265"/>
    </row>
    <row r="2814" spans="4:5" s="144" customFormat="1" ht="15.75">
      <c r="D2814" s="265"/>
      <c r="E2814" s="265"/>
    </row>
    <row r="2815" spans="4:5" s="144" customFormat="1" ht="15.75">
      <c r="D2815" s="265"/>
      <c r="E2815" s="265"/>
    </row>
    <row r="2816" spans="4:5" s="144" customFormat="1" ht="15.75">
      <c r="D2816" s="265"/>
      <c r="E2816" s="265"/>
    </row>
    <row r="2817" spans="4:5" s="144" customFormat="1" ht="15.75">
      <c r="D2817" s="265"/>
      <c r="E2817" s="265"/>
    </row>
    <row r="2818" spans="4:5" s="144" customFormat="1" ht="15.75">
      <c r="D2818" s="265"/>
      <c r="E2818" s="265"/>
    </row>
    <row r="2819" spans="4:5" s="144" customFormat="1" ht="15.75">
      <c r="D2819" s="265"/>
      <c r="E2819" s="265"/>
    </row>
    <row r="2820" spans="4:5" s="144" customFormat="1" ht="15.75">
      <c r="D2820" s="265"/>
      <c r="E2820" s="265"/>
    </row>
    <row r="2821" spans="4:5" s="144" customFormat="1" ht="15.75">
      <c r="D2821" s="265"/>
      <c r="E2821" s="265"/>
    </row>
    <row r="2822" spans="4:5" s="144" customFormat="1" ht="15.75">
      <c r="D2822" s="265"/>
      <c r="E2822" s="265"/>
    </row>
    <row r="2823" spans="4:5" s="144" customFormat="1" ht="15.75">
      <c r="D2823" s="265"/>
      <c r="E2823" s="265"/>
    </row>
    <row r="2824" spans="4:5" s="144" customFormat="1" ht="15.75">
      <c r="D2824" s="265"/>
      <c r="E2824" s="265"/>
    </row>
    <row r="2825" spans="4:5" s="144" customFormat="1" ht="15.75">
      <c r="D2825" s="265"/>
      <c r="E2825" s="265"/>
    </row>
    <row r="2826" spans="4:5" s="144" customFormat="1" ht="15.75">
      <c r="D2826" s="265"/>
      <c r="E2826" s="265"/>
    </row>
    <row r="2827" spans="4:5" s="144" customFormat="1" ht="15.75">
      <c r="D2827" s="265"/>
      <c r="E2827" s="265"/>
    </row>
    <row r="2828" spans="4:5" s="144" customFormat="1" ht="15.75">
      <c r="D2828" s="265"/>
      <c r="E2828" s="265"/>
    </row>
    <row r="2829" spans="4:5" s="144" customFormat="1" ht="15.75">
      <c r="D2829" s="265"/>
      <c r="E2829" s="265"/>
    </row>
    <row r="2830" spans="4:5" s="144" customFormat="1" ht="15.75">
      <c r="D2830" s="265"/>
      <c r="E2830" s="265"/>
    </row>
    <row r="2831" spans="4:5" s="144" customFormat="1" ht="15.75">
      <c r="D2831" s="265"/>
      <c r="E2831" s="265"/>
    </row>
    <row r="2832" spans="4:5" s="144" customFormat="1" ht="15.75">
      <c r="D2832" s="265"/>
      <c r="E2832" s="265"/>
    </row>
    <row r="2833" spans="4:5" s="144" customFormat="1" ht="15.75">
      <c r="D2833" s="265"/>
      <c r="E2833" s="265"/>
    </row>
    <row r="2834" spans="4:5" s="144" customFormat="1" ht="15.75">
      <c r="D2834" s="265"/>
      <c r="E2834" s="265"/>
    </row>
    <row r="2835" spans="4:5" s="144" customFormat="1" ht="15.75">
      <c r="D2835" s="265"/>
      <c r="E2835" s="265"/>
    </row>
    <row r="2836" spans="4:5" s="144" customFormat="1" ht="15.75">
      <c r="D2836" s="265"/>
      <c r="E2836" s="265"/>
    </row>
    <row r="2837" spans="4:5" s="144" customFormat="1" ht="15.75">
      <c r="D2837" s="265"/>
      <c r="E2837" s="265"/>
    </row>
    <row r="2838" spans="4:5" s="144" customFormat="1" ht="15.75">
      <c r="D2838" s="265"/>
      <c r="E2838" s="265"/>
    </row>
    <row r="2839" spans="4:5" s="144" customFormat="1" ht="15.75">
      <c r="D2839" s="265"/>
      <c r="E2839" s="265"/>
    </row>
    <row r="2840" spans="4:5" s="144" customFormat="1" ht="15.75">
      <c r="D2840" s="265"/>
      <c r="E2840" s="265"/>
    </row>
    <row r="2841" spans="4:5" s="144" customFormat="1" ht="15.75">
      <c r="D2841" s="265"/>
      <c r="E2841" s="265"/>
    </row>
    <row r="2842" spans="4:5" s="144" customFormat="1" ht="15.75">
      <c r="D2842" s="265"/>
      <c r="E2842" s="265"/>
    </row>
    <row r="2843" spans="4:5" s="144" customFormat="1" ht="15.75">
      <c r="D2843" s="265"/>
      <c r="E2843" s="265"/>
    </row>
    <row r="2844" spans="4:5" s="144" customFormat="1" ht="15.75">
      <c r="D2844" s="265"/>
      <c r="E2844" s="265"/>
    </row>
    <row r="2845" spans="4:5" s="144" customFormat="1" ht="15.75">
      <c r="D2845" s="265"/>
      <c r="E2845" s="265"/>
    </row>
    <row r="2846" spans="4:5" s="144" customFormat="1" ht="15.75">
      <c r="D2846" s="265"/>
      <c r="E2846" s="265"/>
    </row>
    <row r="2847" spans="4:5" s="144" customFormat="1" ht="15.75">
      <c r="D2847" s="265"/>
      <c r="E2847" s="265"/>
    </row>
    <row r="2848" spans="4:5" s="144" customFormat="1" ht="15.75">
      <c r="D2848" s="265"/>
      <c r="E2848" s="265"/>
    </row>
    <row r="2849" spans="4:5" s="144" customFormat="1" ht="15.75">
      <c r="D2849" s="265"/>
      <c r="E2849" s="265"/>
    </row>
    <row r="2850" spans="4:5" s="144" customFormat="1" ht="15.75">
      <c r="D2850" s="265"/>
      <c r="E2850" s="265"/>
    </row>
    <row r="2851" spans="4:5" s="144" customFormat="1" ht="15.75">
      <c r="D2851" s="265"/>
      <c r="E2851" s="265"/>
    </row>
    <row r="2852" spans="4:5" s="144" customFormat="1" ht="15.75">
      <c r="D2852" s="265"/>
      <c r="E2852" s="265"/>
    </row>
    <row r="2853" spans="4:5" s="144" customFormat="1" ht="15.75">
      <c r="D2853" s="265"/>
      <c r="E2853" s="265"/>
    </row>
    <row r="2854" spans="4:5" s="144" customFormat="1" ht="15.75">
      <c r="D2854" s="265"/>
      <c r="E2854" s="265"/>
    </row>
    <row r="2855" spans="4:5" s="144" customFormat="1" ht="15.75">
      <c r="D2855" s="265"/>
      <c r="E2855" s="265"/>
    </row>
    <row r="2856" spans="4:5" s="144" customFormat="1" ht="15.75">
      <c r="D2856" s="265"/>
      <c r="E2856" s="265"/>
    </row>
    <row r="2857" spans="4:5" s="144" customFormat="1" ht="15.75">
      <c r="D2857" s="265"/>
      <c r="E2857" s="265"/>
    </row>
    <row r="2858" spans="4:5" s="144" customFormat="1" ht="15.75">
      <c r="D2858" s="265"/>
      <c r="E2858" s="265"/>
    </row>
    <row r="2859" spans="4:5" s="144" customFormat="1" ht="15.75">
      <c r="D2859" s="265"/>
      <c r="E2859" s="265"/>
    </row>
    <row r="2860" spans="4:5" s="144" customFormat="1" ht="15.75">
      <c r="D2860" s="265"/>
      <c r="E2860" s="265"/>
    </row>
    <row r="2861" spans="4:5" s="144" customFormat="1" ht="15.75">
      <c r="D2861" s="265"/>
      <c r="E2861" s="265"/>
    </row>
    <row r="2862" spans="4:5" s="144" customFormat="1" ht="15.75">
      <c r="D2862" s="265"/>
      <c r="E2862" s="265"/>
    </row>
    <row r="2863" spans="4:5" s="144" customFormat="1" ht="15.75">
      <c r="D2863" s="265"/>
      <c r="E2863" s="265"/>
    </row>
    <row r="2864" spans="4:5" s="144" customFormat="1" ht="15.75">
      <c r="D2864" s="265"/>
      <c r="E2864" s="265"/>
    </row>
    <row r="2865" spans="4:5" s="144" customFormat="1" ht="15.75">
      <c r="D2865" s="265"/>
      <c r="E2865" s="265"/>
    </row>
    <row r="2866" spans="4:5" s="144" customFormat="1" ht="15.75">
      <c r="D2866" s="265"/>
      <c r="E2866" s="265"/>
    </row>
    <row r="2867" spans="4:5" s="144" customFormat="1" ht="15.75">
      <c r="D2867" s="265"/>
      <c r="E2867" s="265"/>
    </row>
    <row r="2868" spans="4:5" s="144" customFormat="1" ht="15.75">
      <c r="D2868" s="265"/>
      <c r="E2868" s="265"/>
    </row>
    <row r="2869" spans="4:5" s="144" customFormat="1" ht="15.75">
      <c r="D2869" s="265"/>
      <c r="E2869" s="265"/>
    </row>
    <row r="2870" spans="4:5" s="144" customFormat="1" ht="15.75">
      <c r="D2870" s="265"/>
      <c r="E2870" s="265"/>
    </row>
    <row r="2871" spans="4:5" s="144" customFormat="1" ht="15.75">
      <c r="D2871" s="265"/>
      <c r="E2871" s="265"/>
    </row>
    <row r="2872" spans="4:5" s="144" customFormat="1" ht="15.75">
      <c r="D2872" s="265"/>
      <c r="E2872" s="265"/>
    </row>
    <row r="2873" spans="4:5" s="144" customFormat="1" ht="15.75">
      <c r="D2873" s="265"/>
      <c r="E2873" s="265"/>
    </row>
    <row r="2874" spans="4:5" s="144" customFormat="1" ht="15.75">
      <c r="D2874" s="265"/>
      <c r="E2874" s="265"/>
    </row>
    <row r="2875" spans="4:5" s="144" customFormat="1" ht="15.75">
      <c r="D2875" s="265"/>
      <c r="E2875" s="265"/>
    </row>
    <row r="2876" spans="4:5" s="144" customFormat="1" ht="15.75">
      <c r="D2876" s="265"/>
      <c r="E2876" s="265"/>
    </row>
    <row r="2877" spans="4:5" s="144" customFormat="1" ht="15.75">
      <c r="D2877" s="265"/>
      <c r="E2877" s="265"/>
    </row>
    <row r="2878" spans="4:5" s="144" customFormat="1" ht="15.75">
      <c r="D2878" s="265"/>
      <c r="E2878" s="265"/>
    </row>
    <row r="2879" spans="4:5" s="144" customFormat="1" ht="15.75">
      <c r="D2879" s="265"/>
      <c r="E2879" s="265"/>
    </row>
    <row r="2880" spans="4:5" s="144" customFormat="1" ht="15.75">
      <c r="D2880" s="265"/>
      <c r="E2880" s="265"/>
    </row>
    <row r="2881" spans="4:5" s="144" customFormat="1" ht="15.75">
      <c r="D2881" s="265"/>
      <c r="E2881" s="265"/>
    </row>
    <row r="2882" spans="4:5" s="144" customFormat="1" ht="15.75">
      <c r="D2882" s="265"/>
      <c r="E2882" s="265"/>
    </row>
    <row r="2883" spans="4:5" s="144" customFormat="1" ht="15.75">
      <c r="D2883" s="265"/>
      <c r="E2883" s="265"/>
    </row>
    <row r="2884" spans="4:5" s="144" customFormat="1" ht="15.75">
      <c r="D2884" s="265"/>
      <c r="E2884" s="265"/>
    </row>
    <row r="2885" spans="4:5" s="144" customFormat="1" ht="15.75">
      <c r="D2885" s="265"/>
      <c r="E2885" s="265"/>
    </row>
    <row r="2886" spans="4:5" s="144" customFormat="1" ht="15.75">
      <c r="D2886" s="265"/>
      <c r="E2886" s="265"/>
    </row>
    <row r="2887" spans="4:5" s="144" customFormat="1" ht="15.75">
      <c r="D2887" s="265"/>
      <c r="E2887" s="265"/>
    </row>
    <row r="2888" spans="4:5" s="144" customFormat="1" ht="15.75">
      <c r="D2888" s="265"/>
      <c r="E2888" s="265"/>
    </row>
    <row r="2889" spans="4:5" s="144" customFormat="1" ht="15.75">
      <c r="D2889" s="265"/>
      <c r="E2889" s="265"/>
    </row>
    <row r="2890" spans="4:5" s="144" customFormat="1" ht="15.75">
      <c r="D2890" s="265"/>
      <c r="E2890" s="265"/>
    </row>
    <row r="2891" spans="4:5" s="144" customFormat="1" ht="15.75">
      <c r="D2891" s="265"/>
      <c r="E2891" s="265"/>
    </row>
    <row r="2892" spans="4:5" s="144" customFormat="1" ht="15.75">
      <c r="D2892" s="265"/>
      <c r="E2892" s="265"/>
    </row>
    <row r="2893" spans="4:5" s="144" customFormat="1" ht="15.75">
      <c r="D2893" s="265"/>
      <c r="E2893" s="265"/>
    </row>
    <row r="2894" spans="4:5" s="144" customFormat="1" ht="15.75">
      <c r="D2894" s="265"/>
      <c r="E2894" s="265"/>
    </row>
    <row r="2895" spans="4:5" s="144" customFormat="1" ht="15.75">
      <c r="D2895" s="265"/>
      <c r="E2895" s="265"/>
    </row>
    <row r="2896" spans="4:5" s="144" customFormat="1" ht="15.75">
      <c r="D2896" s="265"/>
      <c r="E2896" s="265"/>
    </row>
    <row r="2897" spans="4:5" s="144" customFormat="1" ht="15.75">
      <c r="D2897" s="265"/>
      <c r="E2897" s="265"/>
    </row>
    <row r="2898" spans="4:5" s="144" customFormat="1" ht="15.75">
      <c r="D2898" s="265"/>
      <c r="E2898" s="265"/>
    </row>
    <row r="2899" spans="4:5" s="144" customFormat="1" ht="15.75">
      <c r="D2899" s="265"/>
      <c r="E2899" s="265"/>
    </row>
    <row r="2900" spans="4:5" s="144" customFormat="1" ht="15.75">
      <c r="D2900" s="265"/>
      <c r="E2900" s="265"/>
    </row>
    <row r="2901" spans="4:5" s="144" customFormat="1" ht="15.75">
      <c r="D2901" s="265"/>
      <c r="E2901" s="265"/>
    </row>
    <row r="2902" spans="4:5" s="144" customFormat="1" ht="15.75">
      <c r="D2902" s="265"/>
      <c r="E2902" s="265"/>
    </row>
    <row r="2903" spans="4:5" s="144" customFormat="1" ht="15.75">
      <c r="D2903" s="265"/>
      <c r="E2903" s="265"/>
    </row>
    <row r="2904" spans="4:5" s="144" customFormat="1" ht="15.75">
      <c r="D2904" s="265"/>
      <c r="E2904" s="265"/>
    </row>
    <row r="2905" spans="4:5" s="144" customFormat="1" ht="15.75">
      <c r="D2905" s="265"/>
      <c r="E2905" s="265"/>
    </row>
    <row r="2906" spans="4:5" s="144" customFormat="1" ht="15.75">
      <c r="D2906" s="265"/>
      <c r="E2906" s="265"/>
    </row>
    <row r="2907" spans="4:5" s="144" customFormat="1" ht="15.75">
      <c r="D2907" s="265"/>
      <c r="E2907" s="265"/>
    </row>
    <row r="2908" spans="4:5" s="144" customFormat="1" ht="15.75">
      <c r="D2908" s="265"/>
      <c r="E2908" s="265"/>
    </row>
    <row r="2909" spans="4:5" s="144" customFormat="1" ht="15.75">
      <c r="D2909" s="265"/>
      <c r="E2909" s="265"/>
    </row>
    <row r="2910" spans="4:5" s="144" customFormat="1" ht="15.75">
      <c r="D2910" s="265"/>
      <c r="E2910" s="265"/>
    </row>
  </sheetData>
  <sheetProtection/>
  <mergeCells count="11">
    <mergeCell ref="C12:E12"/>
    <mergeCell ref="A14:B14"/>
    <mergeCell ref="C1:F1"/>
    <mergeCell ref="C2:F2"/>
    <mergeCell ref="C4:F4"/>
    <mergeCell ref="C5:F5"/>
    <mergeCell ref="A16:B16"/>
    <mergeCell ref="A7:E8"/>
    <mergeCell ref="A10:B13"/>
    <mergeCell ref="C10:E10"/>
    <mergeCell ref="C11:E11"/>
  </mergeCells>
  <printOptions/>
  <pageMargins left="0.7" right="0.7" top="0.75" bottom="0.75" header="0.3" footer="0.3"/>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Imba</dc:creator>
  <cp:keywords/>
  <dc:description/>
  <cp:lastModifiedBy>Sentebova ZV</cp:lastModifiedBy>
  <cp:lastPrinted>2014-01-20T03:38:04Z</cp:lastPrinted>
  <dcterms:created xsi:type="dcterms:W3CDTF">2010-03-12T03:41:40Z</dcterms:created>
  <dcterms:modified xsi:type="dcterms:W3CDTF">2014-01-20T03:39:25Z</dcterms:modified>
  <cp:category/>
  <cp:version/>
  <cp:contentType/>
  <cp:contentStatus/>
</cp:coreProperties>
</file>