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</sheets>
  <definedNames>
    <definedName name="APPT" localSheetId="0">'Доходы'!$A$24</definedName>
    <definedName name="FILE_NAME" localSheetId="0">'Доходы'!$H$3</definedName>
    <definedName name="FILE_NAME">#REF!</definedName>
    <definedName name="FIO" localSheetId="0">'Доходы'!$D$24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EG_DATE" localSheetId="0">'Доходы'!$H$4</definedName>
    <definedName name="REG_DATE">#REF!</definedName>
    <definedName name="REND_1" localSheetId="0">'Доходы'!$A$58</definedName>
    <definedName name="SIGN" localSheetId="0">'Доходы'!$A$23:$D$25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<sst xmlns="http://schemas.openxmlformats.org/spreadsheetml/2006/main" count="164" uniqueCount="121">
  <si>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</si>
  <si>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</si>
  <si>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</si>
  <si>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</si>
  <si>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</si>
  <si>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</si>
  <si>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</si>
  <si>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</si>
  <si>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</si>
  <si>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</si>
  <si>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</si>
  <si>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</si>
  <si>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</si>
  <si>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</si>
  <si>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</si>
  <si>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</si>
  <si>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</si>
  <si>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</si>
  <si>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</si>
  <si>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</si>
  <si>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</si>
  <si>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</si>
  <si>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</si>
  <si>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>RESPPERSONS&amp;=</t>
  </si>
  <si>
    <t>Финансовое управление администрации Кежемского района</t>
  </si>
  <si>
    <t>Бюджет Недокурского сельсовета Кежемского района</t>
  </si>
  <si>
    <t>Периодичность: годовая</t>
  </si>
  <si>
    <t>Единица измерения: руб.</t>
  </si>
  <si>
    <t/>
  </si>
  <si>
    <t>900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</si>
  <si>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</si>
  <si>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</si>
  <si>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</si>
  <si>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</si>
  <si>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</si>
  <si>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</si>
  <si>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</si>
  <si>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</si>
  <si>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</si>
  <si>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</si>
  <si>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</si>
  <si>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</si>
  <si>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</si>
  <si>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</si>
  <si>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</si>
  <si>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</si>
  <si>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</si>
  <si>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</si>
  <si>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</si>
  <si>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</si>
  <si>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</si>
  <si>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</si>
  <si>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</si>
  <si>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</si>
  <si>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</si>
  <si>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</si>
  <si>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</si>
  <si>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</si>
  <si>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</si>
  <si>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</si>
  <si>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</si>
  <si>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</si>
  <si>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</si>
  <si>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</si>
  <si>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</si>
  <si>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</si>
  <si>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</si>
  <si>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</si>
  <si>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</si>
  <si>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</si>
  <si>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</si>
  <si>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</si>
  <si>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</si>
  <si>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</si>
  <si>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</si>
  <si>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ГОСУДАРСТВЕННАЯ ПОШЛИНА</t>
  </si>
  <si>
    <t>807 10800000000000 000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</si>
  <si>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</si>
  <si>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</si>
  <si>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</si>
  <si>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</si>
  <si>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</si>
  <si>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807 10804020011000 110</t>
  </si>
  <si>
    <t>БЕЗВОЗМЕЗДНЫЕ ПОСТУПЛЕНИЯ</t>
  </si>
  <si>
    <t>807 20000000000000 000</t>
  </si>
  <si>
    <t>БЕЗВОЗМЕЗДНЫЕ ПОСТУПЛЕНИЯ ОТ ДРУГИХ БЮДЖЕТОВ БЮДЖЕТНОЙ СИСТЕМЫ РОССИЙСКОЙ ФЕДЕРАЦИИ</t>
  </si>
  <si>
    <t>807 20200000000000 000</t>
  </si>
  <si>
    <t>Дотации бюджетам субъектов Российской Федерации и муниципальных образований</t>
  </si>
  <si>
    <t>807 20201000000000 151</t>
  </si>
  <si>
    <t>Дотации на выравнивание бюджетной обеспеченности</t>
  </si>
  <si>
    <t>807 20201001000000 151</t>
  </si>
  <si>
    <t>Дотации бюджетам поселений на выравнивание бюджетной обеспеченности</t>
  </si>
  <si>
    <t>807 20201001100000 151</t>
  </si>
  <si>
    <t>Дотации бюджетам на поддержку мер по обеспечению сбалансированности бюджетов</t>
  </si>
  <si>
    <t>807 20201003000000 151</t>
  </si>
  <si>
    <t>Дотации бюджетам поселений на поддержку мер по обеспечению сбалансированности бюджетов</t>
  </si>
  <si>
    <t>807 20201003100000 151</t>
  </si>
  <si>
    <t>903 11105013100000 120</t>
  </si>
  <si>
    <t>Доходы от использования имущества, находящегося в государственной муниципальной собственности</t>
  </si>
  <si>
    <t>Субвенции бюджетам субъектов Российской Федерации и муниципальных образований</t>
  </si>
  <si>
    <t>Иные межбюджетные трансферты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2014 год и плановый период 2015-2016 годов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</si>
  <si>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</t>
  </si>
  <si>
    <t>807 20203000000000 151</t>
  </si>
  <si>
    <t>80100</t>
  </si>
  <si>
    <t>807 20203001510000 151</t>
  </si>
  <si>
    <t>807 20204999100008 151</t>
  </si>
  <si>
    <t>807 20203001500000 151</t>
  </si>
  <si>
    <t>04624407</t>
  </si>
  <si>
    <t>0503128</t>
  </si>
  <si>
    <t>182 10102030013000 110</t>
  </si>
  <si>
    <t>182 10606013101000 110</t>
  </si>
  <si>
    <t>182 10606013102000 110</t>
  </si>
  <si>
    <t>13350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</si>
  <si>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</si>
  <si>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807 20204999100042 151</t>
  </si>
  <si>
    <t>на 01.04.2014 г.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</si>
  <si>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</si>
  <si>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182 10606023101000 110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</si>
  <si>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</si>
  <si>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(ререрасчеты,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</si>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</sst>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centerContinuous"/>
    </xf>
    <xf numFmtId="176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7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5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152400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669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3"/>
  <sheetViews>
    <sheetView showGridLines="0" tabSelected="1" zoomScale="75" zoomScaleNormal="75" zoomScalePageLayoutView="0" workbookViewId="0" topLeftCell="A28">
      <selection activeCell="E31" sqref="E31:E34"/>
    </sheetView>
  </sheetViews>
  <sheetFormatPr defaultColWidth="9.00390625" defaultRowHeight="12.75"/>
  <cols>
    <col min="1" max="1" width="67.375" style="3" customWidth="1"/>
    <col min="2" max="2" width="6.125" style="3" customWidth="1"/>
    <col min="3" max="3" width="26.75390625" style="3" customWidth="1"/>
    <col min="4" max="4" width="21.00390625" style="3" customWidth="1"/>
    <col min="5" max="6" width="18.75390625" style="3" customWidth="1"/>
    <col min="7" max="7" width="9.75390625" style="3" customWidth="1"/>
    <col min="8" max="8" width="9.125" style="3" hidden="1" customWidth="1"/>
    <col min="9" max="16384" width="9.125" style="3" customWidth="1"/>
  </cols>
  <sheetData>
    <row r="1" spans="1:8" ht="15">
      <c r="A1" s="42"/>
      <c r="B1" s="42"/>
      <c r="C1" s="42"/>
      <c r="D1" s="42"/>
      <c r="F1" s="4"/>
      <c r="H1" s="5" t="s">
        <v>23</v>
      </c>
    </row>
    <row r="2" spans="1:6" ht="15.75" thickBot="1">
      <c r="A2" s="42" t="s">
        <v>21</v>
      </c>
      <c r="B2" s="42"/>
      <c r="C2" s="42"/>
      <c r="D2" s="42"/>
      <c r="E2" s="6"/>
      <c r="F2" s="7" t="s">
        <v>3</v>
      </c>
    </row>
    <row r="3" spans="1:6" ht="14.25">
      <c r="A3" s="8"/>
      <c r="B3" s="8"/>
      <c r="C3" s="8"/>
      <c r="D3" s="5"/>
      <c r="E3" s="9" t="s">
        <v>9</v>
      </c>
      <c r="F3" s="10" t="s">
        <v>108</v>
      </c>
    </row>
    <row r="4" spans="1:6" ht="14.25">
      <c r="A4" s="43" t="s">
        <v>115</v>
      </c>
      <c r="B4" s="43"/>
      <c r="C4" s="43"/>
      <c r="D4" s="43"/>
      <c r="E4" s="6" t="s">
        <v>8</v>
      </c>
      <c r="F4" s="11">
        <v>41730</v>
      </c>
    </row>
    <row r="5" spans="1:6" ht="14.25">
      <c r="A5" s="8"/>
      <c r="B5" s="8"/>
      <c r="C5" s="8"/>
      <c r="D5" s="5"/>
      <c r="E5" s="6" t="s">
        <v>6</v>
      </c>
      <c r="F5" s="12" t="s">
        <v>28</v>
      </c>
    </row>
    <row r="6" spans="1:6" ht="38.25" customHeight="1">
      <c r="A6" s="8" t="s">
        <v>18</v>
      </c>
      <c r="B6" s="44" t="s">
        <v>24</v>
      </c>
      <c r="C6" s="45"/>
      <c r="D6" s="45"/>
      <c r="E6" s="6" t="s">
        <v>19</v>
      </c>
      <c r="F6" s="12" t="s">
        <v>29</v>
      </c>
    </row>
    <row r="7" spans="1:6" ht="33" customHeight="1">
      <c r="A7" s="8" t="s">
        <v>14</v>
      </c>
      <c r="B7" s="46" t="s">
        <v>25</v>
      </c>
      <c r="C7" s="46"/>
      <c r="D7" s="46"/>
      <c r="E7" s="6" t="s">
        <v>22</v>
      </c>
      <c r="F7" s="13" t="s">
        <v>107</v>
      </c>
    </row>
    <row r="8" spans="1:6" ht="14.25">
      <c r="A8" s="8" t="s">
        <v>26</v>
      </c>
      <c r="B8" s="8"/>
      <c r="C8" s="8"/>
      <c r="D8" s="5"/>
      <c r="E8" s="6"/>
      <c r="F8" s="14"/>
    </row>
    <row r="9" spans="1:6" ht="15" thickBot="1">
      <c r="A9" s="8" t="s">
        <v>27</v>
      </c>
      <c r="B9" s="8"/>
      <c r="C9" s="15"/>
      <c r="D9" s="5"/>
      <c r="E9" s="6" t="s">
        <v>7</v>
      </c>
      <c r="F9" s="16" t="s">
        <v>0</v>
      </c>
    </row>
    <row r="10" spans="1:6" ht="20.25" customHeight="1">
      <c r="A10" s="47" t="s">
        <v>17</v>
      </c>
      <c r="B10" s="47"/>
      <c r="C10" s="47"/>
      <c r="D10" s="47"/>
      <c r="E10" s="2"/>
      <c r="F10" s="1"/>
    </row>
    <row r="11" spans="1:6" ht="3.75" customHeight="1">
      <c r="A11" s="40" t="s">
        <v>4</v>
      </c>
      <c r="B11" s="40" t="s">
        <v>11</v>
      </c>
      <c r="C11" s="40" t="s">
        <v>20</v>
      </c>
      <c r="D11" s="41" t="s">
        <v>16</v>
      </c>
      <c r="E11" s="41" t="s">
        <v>12</v>
      </c>
      <c r="F11" s="41" t="s">
        <v>15</v>
      </c>
    </row>
    <row r="12" spans="1:6" ht="3" customHeight="1">
      <c r="A12" s="40"/>
      <c r="B12" s="40"/>
      <c r="C12" s="40"/>
      <c r="D12" s="41"/>
      <c r="E12" s="41"/>
      <c r="F12" s="41"/>
    </row>
    <row r="13" spans="1:6" ht="3" customHeight="1">
      <c r="A13" s="40"/>
      <c r="B13" s="40"/>
      <c r="C13" s="40"/>
      <c r="D13" s="41"/>
      <c r="E13" s="41"/>
      <c r="F13" s="41"/>
    </row>
    <row r="14" spans="1:6" ht="3" customHeight="1">
      <c r="A14" s="40"/>
      <c r="B14" s="40"/>
      <c r="C14" s="40"/>
      <c r="D14" s="41"/>
      <c r="E14" s="41"/>
      <c r="F14" s="41"/>
    </row>
    <row r="15" spans="1:6" ht="3" customHeight="1">
      <c r="A15" s="40"/>
      <c r="B15" s="40"/>
      <c r="C15" s="40"/>
      <c r="D15" s="41"/>
      <c r="E15" s="41"/>
      <c r="F15" s="41"/>
    </row>
    <row r="16" spans="1:6" ht="3" customHeight="1">
      <c r="A16" s="40"/>
      <c r="B16" s="40"/>
      <c r="C16" s="40"/>
      <c r="D16" s="41"/>
      <c r="E16" s="41"/>
      <c r="F16" s="41"/>
    </row>
    <row r="17" spans="1:6" ht="23.25" customHeight="1">
      <c r="A17" s="40"/>
      <c r="B17" s="40"/>
      <c r="C17" s="40"/>
      <c r="D17" s="41"/>
      <c r="E17" s="41"/>
      <c r="F17" s="41"/>
    </row>
    <row r="18" spans="1:6" ht="12" customHeight="1">
      <c r="A18" s="22">
        <v>1</v>
      </c>
      <c r="B18" s="22">
        <v>2</v>
      </c>
      <c r="C18" s="22">
        <v>3</v>
      </c>
      <c r="D18" s="19" t="s">
        <v>1</v>
      </c>
      <c r="E18" s="19" t="s">
        <v>2</v>
      </c>
      <c r="F18" s="19" t="s">
        <v>13</v>
      </c>
    </row>
    <row r="19" spans="1:6" s="17" customFormat="1" ht="15.75">
      <c r="A19" s="23" t="s">
        <v>5</v>
      </c>
      <c r="B19" s="24" t="s">
        <v>10</v>
      </c>
      <c r="C19" s="25" t="s">
        <v>30</v>
      </c>
      <c r="D19" s="31">
        <f>D21+D52</f>
        <v>8395472</v>
      </c>
      <c r="E19" s="31">
        <f>E21+E52</f>
        <v>2330334.79</v>
      </c>
      <c r="F19" s="31">
        <f>IF(OR(D19="-",E19=D19),"-",D19-IF(E19="-",0,E19))</f>
        <v>6065137.21</v>
      </c>
    </row>
    <row r="20" spans="1:6" ht="15">
      <c r="A20" s="26" t="s">
        <v>31</v>
      </c>
      <c r="B20" s="27"/>
      <c r="C20" s="28"/>
      <c r="D20" s="32"/>
      <c r="E20" s="32"/>
      <c r="F20" s="32"/>
    </row>
    <row r="21" spans="1:6" ht="15">
      <c r="A21" s="26" t="s">
        <v>32</v>
      </c>
      <c r="B21" s="27" t="s">
        <v>28</v>
      </c>
      <c r="C21" s="28" t="s">
        <v>33</v>
      </c>
      <c r="D21" s="32">
        <f>D22+D29+D35+D47+D51</f>
        <v>683200</v>
      </c>
      <c r="E21" s="32">
        <f>E22+E29+E35+E47+E51</f>
        <v>181555.79</v>
      </c>
      <c r="F21" s="32">
        <f aca="true" t="shared" si="0" ref="F21:F63">IF(OR(D21="-",E21=D21),"-",D21-IF(E21="-",0,E21))</f>
        <v>501644.20999999996</v>
      </c>
    </row>
    <row r="22" spans="1:6" s="17" customFormat="1" ht="15.75">
      <c r="A22" s="23" t="s">
        <v>34</v>
      </c>
      <c r="B22" s="24" t="s">
        <v>28</v>
      </c>
      <c r="C22" s="25" t="s">
        <v>35</v>
      </c>
      <c r="D22" s="31">
        <f>D23</f>
        <v>516000</v>
      </c>
      <c r="E22" s="31">
        <f>E23</f>
        <v>143943.54</v>
      </c>
      <c r="F22" s="31">
        <f t="shared" si="0"/>
        <v>372056.45999999996</v>
      </c>
    </row>
    <row r="23" spans="1:6" ht="15">
      <c r="A23" s="26" t="s">
        <v>36</v>
      </c>
      <c r="B23" s="27" t="s">
        <v>28</v>
      </c>
      <c r="C23" s="28" t="s">
        <v>37</v>
      </c>
      <c r="D23" s="32">
        <f>FIO+D26+D28</f>
        <v>516000</v>
      </c>
      <c r="E23" s="32">
        <f>E24+E26+E28</f>
        <v>143943.54</v>
      </c>
      <c r="F23" s="32">
        <f t="shared" si="0"/>
        <v>372056.45999999996</v>
      </c>
    </row>
    <row r="24" spans="1:6" ht="71.25">
      <c r="A24" s="26" t="s">
        <v>38</v>
      </c>
      <c r="B24" s="27" t="s">
        <v>28</v>
      </c>
      <c r="C24" s="28" t="s">
        <v>39</v>
      </c>
      <c r="D24" s="32">
        <f>D25</f>
        <v>510000</v>
      </c>
      <c r="E24" s="32">
        <f>E25</f>
        <v>143061.54</v>
      </c>
      <c r="F24" s="32">
        <f t="shared" si="0"/>
        <v>366938.45999999996</v>
      </c>
    </row>
    <row r="25" spans="1:6" ht="71.25">
      <c r="A25" s="29" t="s">
        <v>40</v>
      </c>
      <c r="B25" s="27" t="s">
        <v>28</v>
      </c>
      <c r="C25" s="28" t="s">
        <v>41</v>
      </c>
      <c r="D25" s="32">
        <v>510000</v>
      </c>
      <c r="E25" s="32">
        <v>143061.54</v>
      </c>
      <c r="F25" s="32">
        <f>IF(OR(D25="-",E25=D25),"-",D25-IF(E25="-",0,E25))</f>
        <v>366938.45999999996</v>
      </c>
    </row>
    <row r="26" spans="1:6" ht="99.75">
      <c r="A26" s="29" t="s">
        <v>42</v>
      </c>
      <c r="B26" s="27" t="s">
        <v>28</v>
      </c>
      <c r="C26" s="28" t="s">
        <v>43</v>
      </c>
      <c r="D26" s="32">
        <f>D27</f>
        <v>6000</v>
      </c>
      <c r="E26" s="32">
        <f>E27</f>
        <v>832</v>
      </c>
      <c r="F26" s="32">
        <f t="shared" si="0"/>
        <v>5168</v>
      </c>
    </row>
    <row r="27" spans="1:6" ht="114">
      <c r="A27" s="29" t="s">
        <v>44</v>
      </c>
      <c r="B27" s="27" t="s">
        <v>28</v>
      </c>
      <c r="C27" s="28" t="s">
        <v>45</v>
      </c>
      <c r="D27" s="32">
        <v>6000</v>
      </c>
      <c r="E27" s="32">
        <v>832</v>
      </c>
      <c r="F27" s="32">
        <f t="shared" si="0"/>
        <v>5168</v>
      </c>
    </row>
    <row r="28" spans="1:6" ht="71.25">
      <c r="A28" s="29" t="s">
        <v>116</v>
      </c>
      <c r="B28" s="27" t="s">
        <v>28</v>
      </c>
      <c r="C28" s="28" t="s">
        <v>109</v>
      </c>
      <c r="D28" s="32">
        <v>0</v>
      </c>
      <c r="E28" s="32">
        <v>50</v>
      </c>
      <c r="F28" s="32">
        <f>IF(OR(D28="-",E28=D28),"-",D28-IF(E28="-",0,E28))</f>
        <v>-50</v>
      </c>
    </row>
    <row r="29" spans="1:6" s="17" customFormat="1" ht="30">
      <c r="A29" s="23" t="s">
        <v>46</v>
      </c>
      <c r="B29" s="24" t="s">
        <v>28</v>
      </c>
      <c r="C29" s="25" t="s">
        <v>47</v>
      </c>
      <c r="D29" s="31">
        <f>D30</f>
        <v>105200</v>
      </c>
      <c r="E29" s="31">
        <f>E30</f>
        <v>20213.199999999997</v>
      </c>
      <c r="F29" s="31">
        <f t="shared" si="0"/>
        <v>84986.8</v>
      </c>
    </row>
    <row r="30" spans="1:6" ht="28.5">
      <c r="A30" s="26" t="s">
        <v>48</v>
      </c>
      <c r="B30" s="27" t="s">
        <v>28</v>
      </c>
      <c r="C30" s="28" t="s">
        <v>49</v>
      </c>
      <c r="D30" s="32">
        <f>D31+D32+D33+D34</f>
        <v>105200</v>
      </c>
      <c r="E30" s="32">
        <f>E31+E32+E33+E34</f>
        <v>20213.199999999997</v>
      </c>
      <c r="F30" s="32">
        <f t="shared" si="0"/>
        <v>84986.8</v>
      </c>
    </row>
    <row r="31" spans="1:6" ht="28.5">
      <c r="A31" s="26" t="s">
        <v>50</v>
      </c>
      <c r="B31" s="27" t="s">
        <v>28</v>
      </c>
      <c r="C31" s="28" t="s">
        <v>51</v>
      </c>
      <c r="D31" s="32">
        <v>38500</v>
      </c>
      <c r="E31" s="32">
        <v>7999.06</v>
      </c>
      <c r="F31" s="32">
        <f t="shared" si="0"/>
        <v>30500.94</v>
      </c>
    </row>
    <row r="32" spans="1:6" ht="42.75">
      <c r="A32" s="26" t="s">
        <v>52</v>
      </c>
      <c r="B32" s="27" t="s">
        <v>28</v>
      </c>
      <c r="C32" s="28" t="s">
        <v>53</v>
      </c>
      <c r="D32" s="32">
        <v>800</v>
      </c>
      <c r="E32" s="32">
        <v>127.14</v>
      </c>
      <c r="F32" s="32">
        <f t="shared" si="0"/>
        <v>672.86</v>
      </c>
    </row>
    <row r="33" spans="1:6" ht="57">
      <c r="A33" s="26" t="s">
        <v>54</v>
      </c>
      <c r="B33" s="27" t="s">
        <v>28</v>
      </c>
      <c r="C33" s="28" t="s">
        <v>55</v>
      </c>
      <c r="D33" s="32">
        <v>62300</v>
      </c>
      <c r="E33" s="32">
        <v>12086.65</v>
      </c>
      <c r="F33" s="32">
        <f t="shared" si="0"/>
        <v>50213.35</v>
      </c>
    </row>
    <row r="34" spans="1:6" ht="57">
      <c r="A34" s="26" t="s">
        <v>56</v>
      </c>
      <c r="B34" s="27" t="s">
        <v>28</v>
      </c>
      <c r="C34" s="28" t="s">
        <v>57</v>
      </c>
      <c r="D34" s="32">
        <v>3600</v>
      </c>
      <c r="E34" s="32">
        <v>0.35</v>
      </c>
      <c r="F34" s="32">
        <f t="shared" si="0"/>
        <v>3599.65</v>
      </c>
    </row>
    <row r="35" spans="1:6" s="17" customFormat="1" ht="15.75">
      <c r="A35" s="23" t="s">
        <v>58</v>
      </c>
      <c r="B35" s="24" t="s">
        <v>28</v>
      </c>
      <c r="C35" s="25" t="s">
        <v>59</v>
      </c>
      <c r="D35" s="31">
        <f>D36+D40</f>
        <v>56200</v>
      </c>
      <c r="E35" s="31">
        <f>E36+E40</f>
        <v>15384.16</v>
      </c>
      <c r="F35" s="31">
        <f t="shared" si="0"/>
        <v>40815.84</v>
      </c>
    </row>
    <row r="36" spans="1:6" s="38" customFormat="1" ht="15.75">
      <c r="A36" s="34" t="s">
        <v>60</v>
      </c>
      <c r="B36" s="35" t="s">
        <v>28</v>
      </c>
      <c r="C36" s="36" t="s">
        <v>61</v>
      </c>
      <c r="D36" s="37">
        <f>D37</f>
        <v>46000</v>
      </c>
      <c r="E36" s="37">
        <f>E37</f>
        <v>14475.59</v>
      </c>
      <c r="F36" s="37">
        <f t="shared" si="0"/>
        <v>31524.41</v>
      </c>
    </row>
    <row r="37" spans="1:6" ht="42.75">
      <c r="A37" s="26" t="s">
        <v>62</v>
      </c>
      <c r="B37" s="27" t="s">
        <v>28</v>
      </c>
      <c r="C37" s="28" t="s">
        <v>63</v>
      </c>
      <c r="D37" s="32">
        <f>D38</f>
        <v>46000</v>
      </c>
      <c r="E37" s="32">
        <f>E38+E39</f>
        <v>14475.59</v>
      </c>
      <c r="F37" s="32">
        <f t="shared" si="0"/>
        <v>31524.41</v>
      </c>
    </row>
    <row r="38" spans="1:6" ht="42.75">
      <c r="A38" s="26" t="s">
        <v>64</v>
      </c>
      <c r="B38" s="27" t="s">
        <v>28</v>
      </c>
      <c r="C38" s="28" t="s">
        <v>65</v>
      </c>
      <c r="D38" s="32">
        <v>46000</v>
      </c>
      <c r="E38" s="32">
        <v>10900.46</v>
      </c>
      <c r="F38" s="32">
        <f t="shared" si="0"/>
        <v>35099.54</v>
      </c>
    </row>
    <row r="39" spans="1:6" ht="42.75">
      <c r="A39" s="26" t="s">
        <v>66</v>
      </c>
      <c r="B39" s="27" t="s">
        <v>28</v>
      </c>
      <c r="C39" s="28" t="s">
        <v>67</v>
      </c>
      <c r="D39" s="32">
        <v>0</v>
      </c>
      <c r="E39" s="32">
        <v>3575.13</v>
      </c>
      <c r="F39" s="32">
        <f t="shared" si="0"/>
        <v>-3575.13</v>
      </c>
    </row>
    <row r="40" spans="1:6" s="38" customFormat="1" ht="15.75">
      <c r="A40" s="34" t="s">
        <v>68</v>
      </c>
      <c r="B40" s="35" t="s">
        <v>28</v>
      </c>
      <c r="C40" s="36" t="s">
        <v>69</v>
      </c>
      <c r="D40" s="37">
        <f>D41+D44</f>
        <v>10200</v>
      </c>
      <c r="E40" s="37">
        <f>E41+E44</f>
        <v>908.5699999999999</v>
      </c>
      <c r="F40" s="37">
        <f t="shared" si="0"/>
        <v>9291.43</v>
      </c>
    </row>
    <row r="41" spans="1:6" ht="42.75">
      <c r="A41" s="26" t="s">
        <v>70</v>
      </c>
      <c r="B41" s="27" t="s">
        <v>28</v>
      </c>
      <c r="C41" s="28" t="s">
        <v>71</v>
      </c>
      <c r="D41" s="32">
        <f>D42+D43</f>
        <v>5200</v>
      </c>
      <c r="E41" s="32">
        <f>E42+E43</f>
        <v>260.65</v>
      </c>
      <c r="F41" s="32">
        <f t="shared" si="0"/>
        <v>4939.35</v>
      </c>
    </row>
    <row r="42" spans="1:6" ht="57">
      <c r="A42" s="26" t="s">
        <v>72</v>
      </c>
      <c r="B42" s="27" t="s">
        <v>28</v>
      </c>
      <c r="C42" s="28" t="s">
        <v>110</v>
      </c>
      <c r="D42" s="32">
        <v>5200</v>
      </c>
      <c r="E42" s="32">
        <v>254.72</v>
      </c>
      <c r="F42" s="32">
        <f t="shared" si="0"/>
        <v>4945.28</v>
      </c>
    </row>
    <row r="43" spans="1:6" ht="57">
      <c r="A43" s="26" t="s">
        <v>72</v>
      </c>
      <c r="B43" s="27" t="s">
        <v>28</v>
      </c>
      <c r="C43" s="28" t="s">
        <v>111</v>
      </c>
      <c r="D43" s="32">
        <v>0</v>
      </c>
      <c r="E43" s="32">
        <v>5.93</v>
      </c>
      <c r="F43" s="32">
        <f>IF(OR(D43="-",E43=D43),"-",D43-IF(E43="-",0,E43))</f>
        <v>-5.93</v>
      </c>
    </row>
    <row r="44" spans="1:6" ht="42.75">
      <c r="A44" s="26" t="s">
        <v>73</v>
      </c>
      <c r="B44" s="27" t="s">
        <v>28</v>
      </c>
      <c r="C44" s="28" t="s">
        <v>74</v>
      </c>
      <c r="D44" s="32">
        <f>D46+D45</f>
        <v>5000</v>
      </c>
      <c r="E44" s="32">
        <f>E46+E45</f>
        <v>647.92</v>
      </c>
      <c r="F44" s="32">
        <f t="shared" si="0"/>
        <v>4352.08</v>
      </c>
    </row>
    <row r="45" spans="1:6" ht="90.75" customHeight="1">
      <c r="A45" s="39" t="s">
        <v>119</v>
      </c>
      <c r="B45" s="27" t="s">
        <v>28</v>
      </c>
      <c r="C45" s="28" t="s">
        <v>117</v>
      </c>
      <c r="D45" s="32">
        <v>5000</v>
      </c>
      <c r="E45" s="32">
        <v>647</v>
      </c>
      <c r="F45" s="32">
        <f>IF(OR(D45="-",E45=D45),"-",D45-IF(E45="-",0,E45))</f>
        <v>4353</v>
      </c>
    </row>
    <row r="46" spans="1:6" ht="78" customHeight="1">
      <c r="A46" s="39" t="s">
        <v>120</v>
      </c>
      <c r="B46" s="27" t="s">
        <v>28</v>
      </c>
      <c r="C46" s="28" t="s">
        <v>118</v>
      </c>
      <c r="D46" s="32">
        <v>0</v>
      </c>
      <c r="E46" s="32">
        <v>0.92</v>
      </c>
      <c r="F46" s="32">
        <f t="shared" si="0"/>
        <v>-0.92</v>
      </c>
    </row>
    <row r="47" spans="1:6" s="17" customFormat="1" ht="15.75">
      <c r="A47" s="23" t="s">
        <v>75</v>
      </c>
      <c r="B47" s="24" t="s">
        <v>28</v>
      </c>
      <c r="C47" s="25" t="s">
        <v>76</v>
      </c>
      <c r="D47" s="31">
        <f aca="true" t="shared" si="1" ref="D47:E49">D48</f>
        <v>4800</v>
      </c>
      <c r="E47" s="31">
        <f t="shared" si="1"/>
        <v>2000</v>
      </c>
      <c r="F47" s="31">
        <f t="shared" si="0"/>
        <v>2800</v>
      </c>
    </row>
    <row r="48" spans="1:6" ht="42.75">
      <c r="A48" s="26" t="s">
        <v>77</v>
      </c>
      <c r="B48" s="27" t="s">
        <v>28</v>
      </c>
      <c r="C48" s="28" t="s">
        <v>78</v>
      </c>
      <c r="D48" s="32">
        <f t="shared" si="1"/>
        <v>4800</v>
      </c>
      <c r="E48" s="32">
        <f t="shared" si="1"/>
        <v>2000</v>
      </c>
      <c r="F48" s="32">
        <f t="shared" si="0"/>
        <v>2800</v>
      </c>
    </row>
    <row r="49" spans="1:6" ht="71.25">
      <c r="A49" s="26" t="s">
        <v>79</v>
      </c>
      <c r="B49" s="27" t="s">
        <v>28</v>
      </c>
      <c r="C49" s="28" t="s">
        <v>80</v>
      </c>
      <c r="D49" s="32">
        <f t="shared" si="1"/>
        <v>4800</v>
      </c>
      <c r="E49" s="32">
        <f t="shared" si="1"/>
        <v>2000</v>
      </c>
      <c r="F49" s="32">
        <f t="shared" si="0"/>
        <v>2800</v>
      </c>
    </row>
    <row r="50" spans="1:6" ht="71.25">
      <c r="A50" s="26" t="s">
        <v>81</v>
      </c>
      <c r="B50" s="27" t="s">
        <v>28</v>
      </c>
      <c r="C50" s="28" t="s">
        <v>82</v>
      </c>
      <c r="D50" s="32">
        <v>4800</v>
      </c>
      <c r="E50" s="32">
        <v>2000</v>
      </c>
      <c r="F50" s="32">
        <f t="shared" si="0"/>
        <v>2800</v>
      </c>
    </row>
    <row r="51" spans="1:6" ht="28.5">
      <c r="A51" s="26" t="s">
        <v>98</v>
      </c>
      <c r="B51" s="27"/>
      <c r="C51" s="28" t="s">
        <v>97</v>
      </c>
      <c r="D51" s="32">
        <v>1000</v>
      </c>
      <c r="E51" s="32">
        <v>14.89</v>
      </c>
      <c r="F51" s="32"/>
    </row>
    <row r="52" spans="1:6" s="38" customFormat="1" ht="15.75">
      <c r="A52" s="34" t="s">
        <v>83</v>
      </c>
      <c r="B52" s="35" t="s">
        <v>28</v>
      </c>
      <c r="C52" s="36" t="s">
        <v>84</v>
      </c>
      <c r="D52" s="37">
        <f>D53</f>
        <v>7712272</v>
      </c>
      <c r="E52" s="37">
        <f>E53</f>
        <v>2148779</v>
      </c>
      <c r="F52" s="37">
        <f t="shared" si="0"/>
        <v>5563493</v>
      </c>
    </row>
    <row r="53" spans="1:6" ht="28.5">
      <c r="A53" s="26" t="s">
        <v>85</v>
      </c>
      <c r="B53" s="27" t="s">
        <v>28</v>
      </c>
      <c r="C53" s="28" t="s">
        <v>86</v>
      </c>
      <c r="D53" s="32">
        <f>D54+D59+D63++D62</f>
        <v>7712272</v>
      </c>
      <c r="E53" s="32">
        <f>E54+E59+E63++E62</f>
        <v>2148779</v>
      </c>
      <c r="F53" s="32">
        <f t="shared" si="0"/>
        <v>5563493</v>
      </c>
    </row>
    <row r="54" spans="1:6" ht="28.5">
      <c r="A54" s="26" t="s">
        <v>87</v>
      </c>
      <c r="B54" s="27" t="s">
        <v>28</v>
      </c>
      <c r="C54" s="28" t="s">
        <v>88</v>
      </c>
      <c r="D54" s="32">
        <f>D55+D57</f>
        <v>7235502</v>
      </c>
      <c r="E54" s="32">
        <f>E55+E57</f>
        <v>2134869</v>
      </c>
      <c r="F54" s="32">
        <f t="shared" si="0"/>
        <v>5100633</v>
      </c>
    </row>
    <row r="55" spans="1:6" ht="15">
      <c r="A55" s="26" t="s">
        <v>89</v>
      </c>
      <c r="B55" s="27" t="s">
        <v>28</v>
      </c>
      <c r="C55" s="28" t="s">
        <v>90</v>
      </c>
      <c r="D55" s="32">
        <f>D56</f>
        <v>387222</v>
      </c>
      <c r="E55" s="32">
        <f>E56</f>
        <v>106152</v>
      </c>
      <c r="F55" s="32">
        <f t="shared" si="0"/>
        <v>281070</v>
      </c>
    </row>
    <row r="56" spans="1:6" ht="28.5">
      <c r="A56" s="26" t="s">
        <v>91</v>
      </c>
      <c r="B56" s="27" t="s">
        <v>28</v>
      </c>
      <c r="C56" s="28" t="s">
        <v>92</v>
      </c>
      <c r="D56" s="32">
        <v>387222</v>
      </c>
      <c r="E56" s="32">
        <v>106152</v>
      </c>
      <c r="F56" s="32">
        <f t="shared" si="0"/>
        <v>281070</v>
      </c>
    </row>
    <row r="57" spans="1:6" ht="28.5">
      <c r="A57" s="26" t="s">
        <v>93</v>
      </c>
      <c r="B57" s="27" t="s">
        <v>28</v>
      </c>
      <c r="C57" s="28" t="s">
        <v>94</v>
      </c>
      <c r="D57" s="32">
        <f>D58</f>
        <v>6848280</v>
      </c>
      <c r="E57" s="32">
        <f>E58</f>
        <v>2028717</v>
      </c>
      <c r="F57" s="32">
        <f t="shared" si="0"/>
        <v>4819563</v>
      </c>
    </row>
    <row r="58" spans="1:6" ht="28.5">
      <c r="A58" s="26" t="s">
        <v>95</v>
      </c>
      <c r="B58" s="27" t="s">
        <v>28</v>
      </c>
      <c r="C58" s="28" t="s">
        <v>96</v>
      </c>
      <c r="D58" s="32">
        <v>6848280</v>
      </c>
      <c r="E58" s="32">
        <v>2028717</v>
      </c>
      <c r="F58" s="32">
        <f t="shared" si="0"/>
        <v>4819563</v>
      </c>
    </row>
    <row r="59" spans="1:6" ht="40.5" customHeight="1">
      <c r="A59" s="21" t="s">
        <v>99</v>
      </c>
      <c r="B59" s="18"/>
      <c r="C59" s="28" t="s">
        <v>102</v>
      </c>
      <c r="D59" s="30" t="s">
        <v>103</v>
      </c>
      <c r="E59" s="30" t="s">
        <v>112</v>
      </c>
      <c r="F59" s="32">
        <f t="shared" si="0"/>
        <v>66750</v>
      </c>
    </row>
    <row r="60" spans="1:6" ht="70.5" customHeight="1">
      <c r="A60" s="21" t="s">
        <v>101</v>
      </c>
      <c r="B60" s="18"/>
      <c r="C60" s="28" t="s">
        <v>106</v>
      </c>
      <c r="D60" s="30" t="s">
        <v>103</v>
      </c>
      <c r="E60" s="30" t="s">
        <v>112</v>
      </c>
      <c r="F60" s="32">
        <f t="shared" si="0"/>
        <v>66750</v>
      </c>
    </row>
    <row r="61" spans="1:6" ht="67.5" customHeight="1">
      <c r="A61" s="21" t="s">
        <v>101</v>
      </c>
      <c r="B61" s="18"/>
      <c r="C61" s="28" t="s">
        <v>104</v>
      </c>
      <c r="D61" s="30" t="s">
        <v>103</v>
      </c>
      <c r="E61" s="30" t="s">
        <v>112</v>
      </c>
      <c r="F61" s="32">
        <f t="shared" si="0"/>
        <v>66750</v>
      </c>
    </row>
    <row r="62" spans="1:6" ht="96" customHeight="1">
      <c r="A62" s="21" t="s">
        <v>100</v>
      </c>
      <c r="B62" s="20"/>
      <c r="C62" s="28" t="s">
        <v>105</v>
      </c>
      <c r="D62" s="33">
        <v>2270</v>
      </c>
      <c r="E62" s="33">
        <v>560</v>
      </c>
      <c r="F62" s="32">
        <f>IF(OR(D62="-",E62=D62),"-",D62-IF(E62="-",0,E62))</f>
        <v>1710</v>
      </c>
    </row>
    <row r="63" spans="1:6" ht="96" customHeight="1">
      <c r="A63" s="21" t="s">
        <v>113</v>
      </c>
      <c r="B63" s="20"/>
      <c r="C63" s="28" t="s">
        <v>114</v>
      </c>
      <c r="D63" s="33">
        <v>394400</v>
      </c>
      <c r="E63" s="33"/>
      <c r="F63" s="32">
        <f t="shared" si="0"/>
        <v>394400</v>
      </c>
    </row>
    <row r="64" ht="18" customHeight="1"/>
    <row r="65" ht="9.75" customHeight="1"/>
    <row r="66" ht="9.75" customHeight="1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63">
    <cfRule type="cellIs" priority="36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Саенко</cp:lastModifiedBy>
  <cp:lastPrinted>2014-03-05T05:18:04Z</cp:lastPrinted>
  <dcterms:created xsi:type="dcterms:W3CDTF">1999-06-18T11:49:53Z</dcterms:created>
  <dcterms:modified xsi:type="dcterms:W3CDTF">2014-04-18T02:21:53Z</dcterms:modified>
  <cp:category/>
  <cp:version/>
  <cp:contentType/>
  <cp:contentStatus/>
</cp:coreProperties>
</file>